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MPUTERPRIVE - Nieuwe Vakantie-Overuren-kaart\"/>
    </mc:Choice>
  </mc:AlternateContent>
  <xr:revisionPtr revIDLastSave="0" documentId="13_ncr:1_{F1252FFE-464F-4FA3-88F3-900076FC0E3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kalender" sheetId="1" r:id="rId1"/>
    <sheet name="overurentabel" sheetId="9" r:id="rId2"/>
    <sheet name="vorigjaar" sheetId="3" state="hidden" r:id="rId3"/>
    <sheet name="volgendjaar" sheetId="5" state="hidden" r:id="rId4"/>
    <sheet name="dagen" sheetId="2" state="hidden" r:id="rId5"/>
  </sheets>
  <definedNames>
    <definedName name="_xlnm.Print_Area" localSheetId="0">kalender!$A$1:$BI$71</definedName>
    <definedName name="_xlnm.Print_Area" localSheetId="1">overurentabel!$A$1:$AL$50</definedName>
    <definedName name="_xlnm.Print_Area" localSheetId="3">volgendjaar!$A$1:$AW$42</definedName>
    <definedName name="_xlnm.Print_Area" localSheetId="2">vorigjaar!$A$1:$AW$41</definedName>
    <definedName name="boeken11">overurentabel!$L$19:$L$46</definedName>
    <definedName name="boeken21">overurentabel!$X$19:$X$46</definedName>
    <definedName name="boeken31">overurentabel!$AJ$19:$AJ$46</definedName>
    <definedName name="dagen">dagen!$A$1:$B$7</definedName>
    <definedName name="jaar">kalender!$G$2</definedName>
    <definedName name="naampers">kalender!$AZ$2</definedName>
    <definedName name="overuren">overurentabel!$AB$6</definedName>
    <definedName name="uren11">overurentabel!$J$19:$K$46</definedName>
    <definedName name="uren21">overurentabel!$V$19:$W$46</definedName>
    <definedName name="uren31">overurentabel!$AH$19:$AI$46</definedName>
    <definedName name="volgendjaar">kalender!$BL$31:$BL$36</definedName>
    <definedName name="vorig1">vorigjaar!$AT$31</definedName>
    <definedName name="vorig2">vorigjaar!$AT$32</definedName>
    <definedName name="vorig3">vorigjaar!$AT$33</definedName>
    <definedName name="vorig4">vorigjaar!$AT$34</definedName>
    <definedName name="vorig5">vorigjaar!$AT$35</definedName>
    <definedName name="vorig6">vorigjaar!$AT$36</definedName>
    <definedName name="vorigjaar">vorigjaar!$AY$31:$AY$36</definedName>
  </definedNames>
  <calcPr calcId="181029"/>
</workbook>
</file>

<file path=xl/calcChain.xml><?xml version="1.0" encoding="utf-8"?>
<calcChain xmlns="http://schemas.openxmlformats.org/spreadsheetml/2006/main">
  <c r="AA19" i="9" l="1"/>
  <c r="O19" i="9"/>
  <c r="AH48" i="9"/>
  <c r="V48" i="9"/>
  <c r="J48" i="9"/>
  <c r="AH47" i="9"/>
  <c r="V47" i="9"/>
  <c r="J47" i="9"/>
  <c r="C47" i="9"/>
  <c r="C48" i="9" s="1"/>
  <c r="H2" i="9" l="1"/>
  <c r="E2" i="9"/>
  <c r="AH41" i="9" l="1"/>
  <c r="AH42" i="9"/>
  <c r="AH43" i="9"/>
  <c r="AH44" i="9"/>
  <c r="AH45" i="9"/>
  <c r="AH46" i="9"/>
  <c r="V41" i="9"/>
  <c r="V42" i="9"/>
  <c r="V43" i="9"/>
  <c r="V44" i="9"/>
  <c r="V45" i="9"/>
  <c r="V46" i="9"/>
  <c r="J46" i="9"/>
  <c r="J45" i="9"/>
  <c r="J44" i="9"/>
  <c r="J43" i="9"/>
  <c r="J42" i="9"/>
  <c r="J41" i="9"/>
  <c r="AH40" i="9"/>
  <c r="V40" i="9"/>
  <c r="J40" i="9"/>
  <c r="AH39" i="9"/>
  <c r="V39" i="9"/>
  <c r="J39" i="9"/>
  <c r="AH38" i="9"/>
  <c r="V38" i="9"/>
  <c r="J38" i="9"/>
  <c r="AH37" i="9"/>
  <c r="V37" i="9"/>
  <c r="J37" i="9"/>
  <c r="AH36" i="9"/>
  <c r="V36" i="9"/>
  <c r="J36" i="9"/>
  <c r="AH35" i="9"/>
  <c r="V35" i="9"/>
  <c r="J35" i="9"/>
  <c r="AH34" i="9"/>
  <c r="V34" i="9"/>
  <c r="J34" i="9"/>
  <c r="AH33" i="9"/>
  <c r="V33" i="9"/>
  <c r="J33" i="9"/>
  <c r="AH32" i="9"/>
  <c r="V32" i="9"/>
  <c r="J32" i="9"/>
  <c r="AH31" i="9"/>
  <c r="V31" i="9"/>
  <c r="J31" i="9"/>
  <c r="AH30" i="9"/>
  <c r="V30" i="9"/>
  <c r="J30" i="9"/>
  <c r="AH29" i="9"/>
  <c r="V29" i="9"/>
  <c r="J29" i="9"/>
  <c r="AH28" i="9"/>
  <c r="V28" i="9"/>
  <c r="J28" i="9"/>
  <c r="AH27" i="9"/>
  <c r="V27" i="9"/>
  <c r="J27" i="9"/>
  <c r="AH26" i="9"/>
  <c r="V26" i="9"/>
  <c r="J26" i="9"/>
  <c r="AH25" i="9"/>
  <c r="V25" i="9"/>
  <c r="J25" i="9"/>
  <c r="AH24" i="9"/>
  <c r="V24" i="9"/>
  <c r="J24" i="9"/>
  <c r="AH23" i="9"/>
  <c r="V23" i="9"/>
  <c r="J23" i="9"/>
  <c r="AH22" i="9"/>
  <c r="V22" i="9"/>
  <c r="J22" i="9"/>
  <c r="AH21" i="9"/>
  <c r="V21" i="9"/>
  <c r="J21" i="9"/>
  <c r="AH20" i="9"/>
  <c r="V20" i="9"/>
  <c r="J20" i="9"/>
  <c r="AB6" i="9" s="1"/>
  <c r="M44" i="1" s="1"/>
  <c r="C20" i="9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AH19" i="9"/>
  <c r="V19" i="9"/>
  <c r="J19" i="9"/>
  <c r="S6" i="9"/>
  <c r="C39" i="9" l="1"/>
  <c r="C40" i="9" s="1"/>
  <c r="C41" i="9" s="1"/>
  <c r="C42" i="9" s="1"/>
  <c r="C43" i="9" s="1"/>
  <c r="C44" i="9" s="1"/>
  <c r="C45" i="9" s="1"/>
  <c r="C46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L6" i="9"/>
  <c r="AJ6" i="9" s="1"/>
  <c r="AA20" i="9" l="1"/>
  <c r="AA21" i="9" s="1"/>
  <c r="AA22" i="9" s="1"/>
  <c r="AA23" i="9" s="1"/>
  <c r="AA24" i="9" s="1"/>
  <c r="AA25" i="9" s="1"/>
  <c r="AA26" i="9" s="1"/>
  <c r="AA27" i="9" s="1"/>
  <c r="AA28" i="9" s="1"/>
  <c r="AA29" i="9" s="1"/>
  <c r="AA30" i="9" s="1"/>
  <c r="AA31" i="9" s="1"/>
  <c r="AA32" i="9" s="1"/>
  <c r="AA33" i="9" s="1"/>
  <c r="AA34" i="9" s="1"/>
  <c r="AA35" i="9" s="1"/>
  <c r="AA36" i="9" s="1"/>
  <c r="AA37" i="9" s="1"/>
  <c r="AA38" i="9" s="1"/>
  <c r="AA39" i="9" s="1"/>
  <c r="AA40" i="9" s="1"/>
  <c r="AA41" i="9" s="1"/>
  <c r="AA42" i="9" s="1"/>
  <c r="AA43" i="9" s="1"/>
  <c r="AA44" i="9" s="1"/>
  <c r="AA45" i="9" s="1"/>
  <c r="AA46" i="9" s="1"/>
  <c r="AA47" i="9" s="1"/>
  <c r="AA48" i="9" s="1"/>
  <c r="AQ40" i="1"/>
  <c r="BY37" i="1" l="1"/>
  <c r="BX37" i="1"/>
  <c r="BW37" i="1"/>
  <c r="BV37" i="1"/>
  <c r="BU37" i="1"/>
  <c r="BT37" i="1"/>
  <c r="BS37" i="1"/>
  <c r="BR37" i="1"/>
  <c r="BQ37" i="1"/>
  <c r="BP37" i="1"/>
  <c r="BO37" i="1"/>
  <c r="BN37" i="1"/>
  <c r="BZ37" i="1" l="1"/>
  <c r="BD50" i="1"/>
  <c r="AW42" i="1" l="1"/>
  <c r="BD42" i="1" s="1"/>
  <c r="F2" i="5"/>
  <c r="D6" i="5" s="1"/>
  <c r="D7" i="5" s="1"/>
  <c r="D8" i="5" s="1"/>
  <c r="D9" i="5" s="1"/>
  <c r="D10" i="5" s="1"/>
  <c r="D11" i="5" s="1"/>
  <c r="D12" i="5" s="1"/>
  <c r="F2" i="3"/>
  <c r="D6" i="3" s="1"/>
  <c r="D6" i="1"/>
  <c r="D7" i="1" s="1"/>
  <c r="AH2" i="5"/>
  <c r="AH2" i="3"/>
  <c r="D8" i="1" l="1"/>
  <c r="C7" i="1"/>
  <c r="E7" i="1" s="1"/>
  <c r="A7" i="1" s="1"/>
  <c r="B7" i="1" s="1"/>
  <c r="C8" i="5"/>
  <c r="E8" i="5" s="1"/>
  <c r="A8" i="5" s="1"/>
  <c r="B8" i="5" s="1"/>
  <c r="C6" i="1"/>
  <c r="E6" i="1" s="1"/>
  <c r="C7" i="5"/>
  <c r="E7" i="5" s="1"/>
  <c r="A7" i="5" s="1"/>
  <c r="B7" i="5" s="1"/>
  <c r="C9" i="5"/>
  <c r="E9" i="5" s="1"/>
  <c r="A9" i="5" s="1"/>
  <c r="B9" i="5" s="1"/>
  <c r="C11" i="5"/>
  <c r="E11" i="5" s="1"/>
  <c r="A11" i="5" s="1"/>
  <c r="B11" i="5" s="1"/>
  <c r="D13" i="5"/>
  <c r="C12" i="5"/>
  <c r="E12" i="5" s="1"/>
  <c r="A12" i="5" s="1"/>
  <c r="B12" i="5" s="1"/>
  <c r="C10" i="5"/>
  <c r="E10" i="5" s="1"/>
  <c r="A10" i="5" s="1"/>
  <c r="C6" i="5"/>
  <c r="E6" i="5" s="1"/>
  <c r="C6" i="3"/>
  <c r="E6" i="3" s="1"/>
  <c r="D7" i="3"/>
  <c r="C8" i="1" l="1"/>
  <c r="E8" i="1" s="1"/>
  <c r="A8" i="1" s="1"/>
  <c r="B8" i="1" s="1"/>
  <c r="D9" i="1"/>
  <c r="D14" i="5"/>
  <c r="C13" i="5"/>
  <c r="E13" i="5" s="1"/>
  <c r="B13" i="5" s="1"/>
  <c r="A6" i="5"/>
  <c r="B10" i="5"/>
  <c r="C7" i="3"/>
  <c r="E7" i="3" s="1"/>
  <c r="A7" i="3" s="1"/>
  <c r="B7" i="3" s="1"/>
  <c r="D8" i="3"/>
  <c r="C9" i="1" l="1"/>
  <c r="E9" i="1" s="1"/>
  <c r="A9" i="1" s="1"/>
  <c r="B9" i="1" s="1"/>
  <c r="D10" i="1"/>
  <c r="D15" i="5"/>
  <c r="C14" i="5"/>
  <c r="E14" i="5" s="1"/>
  <c r="B14" i="5" s="1"/>
  <c r="C8" i="3"/>
  <c r="E8" i="3" s="1"/>
  <c r="A8" i="3" s="1"/>
  <c r="B8" i="3" s="1"/>
  <c r="D9" i="3"/>
  <c r="C10" i="1" l="1"/>
  <c r="E10" i="1" s="1"/>
  <c r="A10" i="1" s="1"/>
  <c r="B10" i="1" s="1"/>
  <c r="D11" i="1"/>
  <c r="C9" i="3"/>
  <c r="E9" i="3" s="1"/>
  <c r="A9" i="3" s="1"/>
  <c r="B9" i="3" s="1"/>
  <c r="D10" i="3"/>
  <c r="D16" i="5"/>
  <c r="C15" i="5"/>
  <c r="E15" i="5" s="1"/>
  <c r="B15" i="5" s="1"/>
  <c r="D12" i="1" l="1"/>
  <c r="C11" i="1"/>
  <c r="E11" i="1" s="1"/>
  <c r="A11" i="1" s="1"/>
  <c r="B11" i="1" s="1"/>
  <c r="D17" i="5"/>
  <c r="C16" i="5"/>
  <c r="E16" i="5" s="1"/>
  <c r="B16" i="5" s="1"/>
  <c r="C10" i="3"/>
  <c r="E10" i="3" s="1"/>
  <c r="A10" i="3" s="1"/>
  <c r="D11" i="3"/>
  <c r="D13" i="1" l="1"/>
  <c r="C12" i="1"/>
  <c r="E12" i="1" s="1"/>
  <c r="A12" i="1" s="1"/>
  <c r="B12" i="1" s="1"/>
  <c r="D12" i="3"/>
  <c r="C11" i="3"/>
  <c r="E11" i="3" s="1"/>
  <c r="A11" i="3" s="1"/>
  <c r="B11" i="3" s="1"/>
  <c r="B10" i="3"/>
  <c r="D18" i="5"/>
  <c r="C17" i="5"/>
  <c r="E17" i="5" s="1"/>
  <c r="B17" i="5" s="1"/>
  <c r="D14" i="1" l="1"/>
  <c r="C13" i="1"/>
  <c r="E13" i="1" s="1"/>
  <c r="B13" i="1" s="1"/>
  <c r="A6" i="1"/>
  <c r="D19" i="5"/>
  <c r="C18" i="5"/>
  <c r="E18" i="5" s="1"/>
  <c r="B18" i="5" s="1"/>
  <c r="C12" i="3"/>
  <c r="E12" i="3" s="1"/>
  <c r="A12" i="3" s="1"/>
  <c r="B12" i="3" s="1"/>
  <c r="D13" i="3"/>
  <c r="C14" i="1" l="1"/>
  <c r="E14" i="1" s="1"/>
  <c r="B14" i="1" s="1"/>
  <c r="D15" i="1"/>
  <c r="D14" i="3"/>
  <c r="C13" i="3"/>
  <c r="E13" i="3" s="1"/>
  <c r="B13" i="3" s="1"/>
  <c r="A6" i="3"/>
  <c r="B6" i="3" s="1"/>
  <c r="D20" i="5"/>
  <c r="C19" i="5"/>
  <c r="E19" i="5" s="1"/>
  <c r="B19" i="5" s="1"/>
  <c r="D16" i="1" l="1"/>
  <c r="C15" i="1"/>
  <c r="E15" i="1" s="1"/>
  <c r="B15" i="1" s="1"/>
  <c r="D21" i="5"/>
  <c r="C20" i="5"/>
  <c r="E20" i="5" s="1"/>
  <c r="B20" i="5" s="1"/>
  <c r="D15" i="3"/>
  <c r="C14" i="3"/>
  <c r="E14" i="3" s="1"/>
  <c r="B14" i="3" s="1"/>
  <c r="D17" i="1" l="1"/>
  <c r="C16" i="1"/>
  <c r="E16" i="1" s="1"/>
  <c r="B16" i="1" s="1"/>
  <c r="D16" i="3"/>
  <c r="C15" i="3"/>
  <c r="E15" i="3" s="1"/>
  <c r="B15" i="3" s="1"/>
  <c r="D22" i="5"/>
  <c r="C21" i="5"/>
  <c r="E21" i="5" s="1"/>
  <c r="B21" i="5" s="1"/>
  <c r="D18" i="1" l="1"/>
  <c r="C17" i="1"/>
  <c r="E17" i="1" s="1"/>
  <c r="B17" i="1" s="1"/>
  <c r="D23" i="5"/>
  <c r="C22" i="5"/>
  <c r="E22" i="5" s="1"/>
  <c r="B22" i="5" s="1"/>
  <c r="D17" i="3"/>
  <c r="C16" i="3"/>
  <c r="E16" i="3" s="1"/>
  <c r="B16" i="3" s="1"/>
  <c r="D19" i="1" l="1"/>
  <c r="C18" i="1"/>
  <c r="E18" i="1" s="1"/>
  <c r="B18" i="1" s="1"/>
  <c r="C17" i="3"/>
  <c r="E17" i="3" s="1"/>
  <c r="B17" i="3" s="1"/>
  <c r="D18" i="3"/>
  <c r="D24" i="5"/>
  <c r="C23" i="5"/>
  <c r="E23" i="5" s="1"/>
  <c r="B23" i="5" s="1"/>
  <c r="C19" i="1" l="1"/>
  <c r="E19" i="1" s="1"/>
  <c r="B19" i="1" s="1"/>
  <c r="D20" i="1"/>
  <c r="C18" i="3"/>
  <c r="E18" i="3" s="1"/>
  <c r="B18" i="3" s="1"/>
  <c r="D19" i="3"/>
  <c r="D25" i="5"/>
  <c r="C24" i="5"/>
  <c r="E24" i="5" s="1"/>
  <c r="B24" i="5" s="1"/>
  <c r="C20" i="1" l="1"/>
  <c r="E20" i="1" s="1"/>
  <c r="B20" i="1" s="1"/>
  <c r="D21" i="1"/>
  <c r="D26" i="5"/>
  <c r="C25" i="5"/>
  <c r="E25" i="5" s="1"/>
  <c r="B25" i="5" s="1"/>
  <c r="C19" i="3"/>
  <c r="E19" i="3" s="1"/>
  <c r="B19" i="3" s="1"/>
  <c r="D20" i="3"/>
  <c r="C21" i="1" l="1"/>
  <c r="E21" i="1" s="1"/>
  <c r="B21" i="1" s="1"/>
  <c r="D22" i="1"/>
  <c r="D21" i="3"/>
  <c r="C20" i="3"/>
  <c r="E20" i="3" s="1"/>
  <c r="B20" i="3" s="1"/>
  <c r="D27" i="5"/>
  <c r="C26" i="5"/>
  <c r="E26" i="5" s="1"/>
  <c r="B26" i="5" s="1"/>
  <c r="D23" i="1" l="1"/>
  <c r="C22" i="1"/>
  <c r="E22" i="1" s="1"/>
  <c r="B22" i="1" s="1"/>
  <c r="D28" i="5"/>
  <c r="C27" i="5"/>
  <c r="E27" i="5" s="1"/>
  <c r="B27" i="5" s="1"/>
  <c r="D22" i="3"/>
  <c r="C21" i="3"/>
  <c r="E21" i="3" s="1"/>
  <c r="B21" i="3" s="1"/>
  <c r="D24" i="1" l="1"/>
  <c r="C23" i="1"/>
  <c r="E23" i="1" s="1"/>
  <c r="B23" i="1" s="1"/>
  <c r="D23" i="3"/>
  <c r="C22" i="3"/>
  <c r="E22" i="3" s="1"/>
  <c r="B22" i="3" s="1"/>
  <c r="D29" i="5"/>
  <c r="C28" i="5"/>
  <c r="E28" i="5" s="1"/>
  <c r="B28" i="5" s="1"/>
  <c r="D25" i="1" l="1"/>
  <c r="C24" i="1"/>
  <c r="E24" i="1" s="1"/>
  <c r="B24" i="1" s="1"/>
  <c r="D30" i="5"/>
  <c r="C29" i="5"/>
  <c r="E29" i="5" s="1"/>
  <c r="B29" i="5" s="1"/>
  <c r="D24" i="3"/>
  <c r="C23" i="3"/>
  <c r="E23" i="3" s="1"/>
  <c r="B23" i="3" s="1"/>
  <c r="D26" i="1" l="1"/>
  <c r="C25" i="1"/>
  <c r="E25" i="1" s="1"/>
  <c r="B25" i="1" s="1"/>
  <c r="D25" i="3"/>
  <c r="C24" i="3"/>
  <c r="E24" i="3" s="1"/>
  <c r="B24" i="3" s="1"/>
  <c r="D31" i="5"/>
  <c r="C30" i="5"/>
  <c r="E30" i="5" s="1"/>
  <c r="B30" i="5" s="1"/>
  <c r="D27" i="1" l="1"/>
  <c r="C26" i="1"/>
  <c r="E26" i="1" s="1"/>
  <c r="B26" i="1" s="1"/>
  <c r="C25" i="3"/>
  <c r="E25" i="3" s="1"/>
  <c r="B25" i="3" s="1"/>
  <c r="D26" i="3"/>
  <c r="D32" i="5"/>
  <c r="C31" i="5"/>
  <c r="E31" i="5" s="1"/>
  <c r="B31" i="5" s="1"/>
  <c r="C27" i="1" l="1"/>
  <c r="E27" i="1" s="1"/>
  <c r="B27" i="1" s="1"/>
  <c r="D28" i="1"/>
  <c r="D33" i="5"/>
  <c r="C32" i="5"/>
  <c r="E32" i="5" s="1"/>
  <c r="B32" i="5" s="1"/>
  <c r="C26" i="3"/>
  <c r="E26" i="3" s="1"/>
  <c r="B26" i="3" s="1"/>
  <c r="D27" i="3"/>
  <c r="D29" i="1" l="1"/>
  <c r="C28" i="1"/>
  <c r="E28" i="1" s="1"/>
  <c r="B28" i="1" s="1"/>
  <c r="C27" i="3"/>
  <c r="E27" i="3" s="1"/>
  <c r="B27" i="3" s="1"/>
  <c r="D28" i="3"/>
  <c r="D34" i="5"/>
  <c r="C33" i="5"/>
  <c r="E33" i="5" s="1"/>
  <c r="B33" i="5" s="1"/>
  <c r="D30" i="1" l="1"/>
  <c r="C29" i="1"/>
  <c r="E29" i="1" s="1"/>
  <c r="B29" i="1" s="1"/>
  <c r="D35" i="5"/>
  <c r="C34" i="5"/>
  <c r="E34" i="5" s="1"/>
  <c r="B34" i="5" s="1"/>
  <c r="C28" i="3"/>
  <c r="E28" i="3" s="1"/>
  <c r="B28" i="3" s="1"/>
  <c r="D29" i="3"/>
  <c r="C30" i="1" l="1"/>
  <c r="E30" i="1" s="1"/>
  <c r="B30" i="1" s="1"/>
  <c r="D31" i="1"/>
  <c r="C29" i="3"/>
  <c r="E29" i="3" s="1"/>
  <c r="B29" i="3" s="1"/>
  <c r="D30" i="3"/>
  <c r="D36" i="5"/>
  <c r="C35" i="5"/>
  <c r="E35" i="5" s="1"/>
  <c r="B35" i="5" s="1"/>
  <c r="D32" i="1" l="1"/>
  <c r="C31" i="1"/>
  <c r="E31" i="1" s="1"/>
  <c r="B31" i="1" s="1"/>
  <c r="H6" i="5"/>
  <c r="C36" i="5"/>
  <c r="E36" i="5" s="1"/>
  <c r="B36" i="5" s="1"/>
  <c r="D31" i="3"/>
  <c r="C30" i="3"/>
  <c r="E30" i="3" s="1"/>
  <c r="B30" i="3" s="1"/>
  <c r="D33" i="1" l="1"/>
  <c r="C32" i="1"/>
  <c r="E32" i="1" s="1"/>
  <c r="B32" i="1" s="1"/>
  <c r="C31" i="3"/>
  <c r="E31" i="3" s="1"/>
  <c r="B31" i="3" s="1"/>
  <c r="D32" i="3"/>
  <c r="H7" i="5"/>
  <c r="G6" i="5"/>
  <c r="I6" i="5" s="1"/>
  <c r="F6" i="5" s="1"/>
  <c r="C33" i="1" l="1"/>
  <c r="E33" i="1" s="1"/>
  <c r="B33" i="1" s="1"/>
  <c r="D34" i="1"/>
  <c r="H8" i="5"/>
  <c r="G7" i="5"/>
  <c r="I7" i="5" s="1"/>
  <c r="F7" i="5" s="1"/>
  <c r="D33" i="3"/>
  <c r="C32" i="3"/>
  <c r="E32" i="3" s="1"/>
  <c r="B32" i="3" s="1"/>
  <c r="C34" i="1" l="1"/>
  <c r="E34" i="1" s="1"/>
  <c r="B34" i="1" s="1"/>
  <c r="D35" i="1"/>
  <c r="D34" i="3"/>
  <c r="C33" i="3"/>
  <c r="E33" i="3" s="1"/>
  <c r="B33" i="3" s="1"/>
  <c r="H9" i="5"/>
  <c r="G8" i="5"/>
  <c r="I8" i="5" s="1"/>
  <c r="F8" i="5" s="1"/>
  <c r="D36" i="1" l="1"/>
  <c r="C35" i="1"/>
  <c r="E35" i="1" s="1"/>
  <c r="B35" i="1" s="1"/>
  <c r="H10" i="5"/>
  <c r="G9" i="5"/>
  <c r="I9" i="5" s="1"/>
  <c r="F9" i="5" s="1"/>
  <c r="D35" i="3"/>
  <c r="C34" i="3"/>
  <c r="E34" i="3" s="1"/>
  <c r="B34" i="3" s="1"/>
  <c r="C36" i="1" l="1"/>
  <c r="E36" i="1" s="1"/>
  <c r="B36" i="1" s="1"/>
  <c r="I6" i="1"/>
  <c r="D36" i="3"/>
  <c r="C35" i="3"/>
  <c r="E35" i="3" s="1"/>
  <c r="B35" i="3" s="1"/>
  <c r="H11" i="5"/>
  <c r="G10" i="5"/>
  <c r="I10" i="5" s="1"/>
  <c r="F10" i="5" s="1"/>
  <c r="I7" i="1" l="1"/>
  <c r="H6" i="1"/>
  <c r="J6" i="1" s="1"/>
  <c r="G6" i="1" s="1"/>
  <c r="H12" i="5"/>
  <c r="G11" i="5"/>
  <c r="I11" i="5" s="1"/>
  <c r="F11" i="5" s="1"/>
  <c r="H6" i="3"/>
  <c r="C36" i="3"/>
  <c r="E36" i="3" s="1"/>
  <c r="B36" i="3" s="1"/>
  <c r="I8" i="1" l="1"/>
  <c r="H7" i="1"/>
  <c r="J7" i="1" s="1"/>
  <c r="G7" i="1" s="1"/>
  <c r="G6" i="3"/>
  <c r="I6" i="3" s="1"/>
  <c r="F6" i="3" s="1"/>
  <c r="H7" i="3"/>
  <c r="H13" i="5"/>
  <c r="G12" i="5"/>
  <c r="I12" i="5" s="1"/>
  <c r="F12" i="5" s="1"/>
  <c r="I9" i="1" l="1"/>
  <c r="H8" i="1"/>
  <c r="J8" i="1" s="1"/>
  <c r="G8" i="1" s="1"/>
  <c r="H14" i="5"/>
  <c r="G13" i="5"/>
  <c r="I13" i="5" s="1"/>
  <c r="F13" i="5" s="1"/>
  <c r="G7" i="3"/>
  <c r="I7" i="3" s="1"/>
  <c r="F7" i="3" s="1"/>
  <c r="H8" i="3"/>
  <c r="I10" i="1" l="1"/>
  <c r="H9" i="1"/>
  <c r="J9" i="1" s="1"/>
  <c r="G9" i="1" s="1"/>
  <c r="G8" i="3"/>
  <c r="I8" i="3" s="1"/>
  <c r="F8" i="3" s="1"/>
  <c r="H9" i="3"/>
  <c r="H15" i="5"/>
  <c r="G14" i="5"/>
  <c r="I14" i="5" s="1"/>
  <c r="F14" i="5" s="1"/>
  <c r="I11" i="1" l="1"/>
  <c r="H10" i="1"/>
  <c r="J10" i="1" s="1"/>
  <c r="G10" i="1" s="1"/>
  <c r="H16" i="5"/>
  <c r="G15" i="5"/>
  <c r="I15" i="5" s="1"/>
  <c r="F15" i="5" s="1"/>
  <c r="G9" i="3"/>
  <c r="I9" i="3" s="1"/>
  <c r="F9" i="3" s="1"/>
  <c r="H10" i="3"/>
  <c r="I12" i="1" l="1"/>
  <c r="H11" i="1"/>
  <c r="J11" i="1" s="1"/>
  <c r="G11" i="1" s="1"/>
  <c r="G10" i="3"/>
  <c r="I10" i="3" s="1"/>
  <c r="F10" i="3" s="1"/>
  <c r="H11" i="3"/>
  <c r="H17" i="5"/>
  <c r="G16" i="5"/>
  <c r="I16" i="5" s="1"/>
  <c r="F16" i="5" s="1"/>
  <c r="I13" i="1" l="1"/>
  <c r="H12" i="1"/>
  <c r="J12" i="1" s="1"/>
  <c r="G12" i="1" s="1"/>
  <c r="H18" i="5"/>
  <c r="G17" i="5"/>
  <c r="I17" i="5" s="1"/>
  <c r="F17" i="5" s="1"/>
  <c r="H12" i="3"/>
  <c r="G11" i="3"/>
  <c r="I11" i="3" s="1"/>
  <c r="F11" i="3" s="1"/>
  <c r="I14" i="1" l="1"/>
  <c r="H13" i="1"/>
  <c r="J13" i="1" s="1"/>
  <c r="G13" i="1" s="1"/>
  <c r="G12" i="3"/>
  <c r="I12" i="3" s="1"/>
  <c r="F12" i="3" s="1"/>
  <c r="H13" i="3"/>
  <c r="H19" i="5"/>
  <c r="G18" i="5"/>
  <c r="I18" i="5" s="1"/>
  <c r="F18" i="5" s="1"/>
  <c r="I15" i="1" l="1"/>
  <c r="H14" i="1"/>
  <c r="J14" i="1" s="1"/>
  <c r="G14" i="1" s="1"/>
  <c r="H20" i="5"/>
  <c r="G19" i="5"/>
  <c r="I19" i="5" s="1"/>
  <c r="F19" i="5" s="1"/>
  <c r="H14" i="3"/>
  <c r="G13" i="3"/>
  <c r="I13" i="3" s="1"/>
  <c r="F13" i="3" s="1"/>
  <c r="I16" i="1" l="1"/>
  <c r="H15" i="1"/>
  <c r="J15" i="1" s="1"/>
  <c r="G15" i="1" s="1"/>
  <c r="H15" i="3"/>
  <c r="G14" i="3"/>
  <c r="I14" i="3" s="1"/>
  <c r="F14" i="3" s="1"/>
  <c r="H21" i="5"/>
  <c r="G20" i="5"/>
  <c r="I20" i="5" s="1"/>
  <c r="F20" i="5" s="1"/>
  <c r="I17" i="1" l="1"/>
  <c r="H16" i="1"/>
  <c r="J16" i="1" s="1"/>
  <c r="G16" i="1" s="1"/>
  <c r="H22" i="5"/>
  <c r="G21" i="5"/>
  <c r="I21" i="5" s="1"/>
  <c r="F21" i="5" s="1"/>
  <c r="H16" i="3"/>
  <c r="G15" i="3"/>
  <c r="I15" i="3" s="1"/>
  <c r="F15" i="3" s="1"/>
  <c r="I18" i="1" l="1"/>
  <c r="H17" i="1"/>
  <c r="J17" i="1" s="1"/>
  <c r="G17" i="1" s="1"/>
  <c r="H17" i="3"/>
  <c r="G16" i="3"/>
  <c r="I16" i="3" s="1"/>
  <c r="F16" i="3" s="1"/>
  <c r="H23" i="5"/>
  <c r="G22" i="5"/>
  <c r="I22" i="5" s="1"/>
  <c r="F22" i="5" s="1"/>
  <c r="I19" i="1" l="1"/>
  <c r="H18" i="1"/>
  <c r="J18" i="1" s="1"/>
  <c r="G18" i="1" s="1"/>
  <c r="H24" i="5"/>
  <c r="G23" i="5"/>
  <c r="I23" i="5" s="1"/>
  <c r="F23" i="5" s="1"/>
  <c r="H18" i="3"/>
  <c r="G17" i="3"/>
  <c r="I17" i="3" s="1"/>
  <c r="F17" i="3" s="1"/>
  <c r="H19" i="1" l="1"/>
  <c r="J19" i="1" s="1"/>
  <c r="G19" i="1" s="1"/>
  <c r="I20" i="1"/>
  <c r="G18" i="3"/>
  <c r="I18" i="3" s="1"/>
  <c r="F18" i="3" s="1"/>
  <c r="H19" i="3"/>
  <c r="H25" i="5"/>
  <c r="G24" i="5"/>
  <c r="I24" i="5" s="1"/>
  <c r="F24" i="5" s="1"/>
  <c r="I21" i="1" l="1"/>
  <c r="H20" i="1"/>
  <c r="J20" i="1" s="1"/>
  <c r="G20" i="1" s="1"/>
  <c r="H26" i="5"/>
  <c r="G25" i="5"/>
  <c r="I25" i="5" s="1"/>
  <c r="F25" i="5" s="1"/>
  <c r="G19" i="3"/>
  <c r="I19" i="3" s="1"/>
  <c r="F19" i="3" s="1"/>
  <c r="H20" i="3"/>
  <c r="I22" i="1" l="1"/>
  <c r="H21" i="1"/>
  <c r="J21" i="1" s="1"/>
  <c r="G21" i="1" s="1"/>
  <c r="G20" i="3"/>
  <c r="I20" i="3" s="1"/>
  <c r="F20" i="3" s="1"/>
  <c r="H21" i="3"/>
  <c r="H27" i="5"/>
  <c r="G26" i="5"/>
  <c r="I26" i="5" s="1"/>
  <c r="F26" i="5" s="1"/>
  <c r="I23" i="1" l="1"/>
  <c r="H22" i="1"/>
  <c r="J22" i="1" s="1"/>
  <c r="G22" i="1" s="1"/>
  <c r="H28" i="5"/>
  <c r="G27" i="5"/>
  <c r="I27" i="5" s="1"/>
  <c r="F27" i="5" s="1"/>
  <c r="G21" i="3"/>
  <c r="I21" i="3" s="1"/>
  <c r="F21" i="3" s="1"/>
  <c r="H22" i="3"/>
  <c r="I24" i="1" l="1"/>
  <c r="H23" i="1"/>
  <c r="J23" i="1" s="1"/>
  <c r="G23" i="1" s="1"/>
  <c r="G22" i="3"/>
  <c r="I22" i="3" s="1"/>
  <c r="F22" i="3" s="1"/>
  <c r="H23" i="3"/>
  <c r="H29" i="5"/>
  <c r="G28" i="5"/>
  <c r="I28" i="5" s="1"/>
  <c r="F28" i="5" s="1"/>
  <c r="I25" i="1" l="1"/>
  <c r="H24" i="1"/>
  <c r="J24" i="1" s="1"/>
  <c r="G24" i="1" s="1"/>
  <c r="H30" i="5"/>
  <c r="G29" i="5"/>
  <c r="I29" i="5" s="1"/>
  <c r="F29" i="5" s="1"/>
  <c r="G23" i="3"/>
  <c r="I23" i="3" s="1"/>
  <c r="F23" i="3" s="1"/>
  <c r="H24" i="3"/>
  <c r="H25" i="1" l="1"/>
  <c r="J25" i="1" s="1"/>
  <c r="G25" i="1" s="1"/>
  <c r="I26" i="1"/>
  <c r="G24" i="3"/>
  <c r="I24" i="3" s="1"/>
  <c r="F24" i="3" s="1"/>
  <c r="H25" i="3"/>
  <c r="H31" i="5"/>
  <c r="G30" i="5"/>
  <c r="I30" i="5" s="1"/>
  <c r="F30" i="5" s="1"/>
  <c r="H26" i="1" l="1"/>
  <c r="J26" i="1" s="1"/>
  <c r="G26" i="1" s="1"/>
  <c r="I27" i="1"/>
  <c r="H32" i="5"/>
  <c r="G31" i="5"/>
  <c r="I31" i="5" s="1"/>
  <c r="F31" i="5" s="1"/>
  <c r="H26" i="3"/>
  <c r="G25" i="3"/>
  <c r="I25" i="3" s="1"/>
  <c r="F25" i="3" s="1"/>
  <c r="I28" i="1" l="1"/>
  <c r="H27" i="1"/>
  <c r="J27" i="1" s="1"/>
  <c r="G27" i="1" s="1"/>
  <c r="H27" i="3"/>
  <c r="G26" i="3"/>
  <c r="I26" i="3" s="1"/>
  <c r="F26" i="3" s="1"/>
  <c r="H33" i="5"/>
  <c r="H34" i="5" s="1"/>
  <c r="G34" i="5" s="1"/>
  <c r="G32" i="5"/>
  <c r="I32" i="5" s="1"/>
  <c r="F32" i="5" s="1"/>
  <c r="I34" i="5" l="1"/>
  <c r="I29" i="1"/>
  <c r="H28" i="1"/>
  <c r="J28" i="1" s="1"/>
  <c r="G28" i="1" s="1"/>
  <c r="G33" i="5"/>
  <c r="I33" i="5" s="1"/>
  <c r="F33" i="5" s="1"/>
  <c r="L6" i="5"/>
  <c r="H28" i="3"/>
  <c r="G27" i="3"/>
  <c r="I27" i="3" s="1"/>
  <c r="F27" i="3" s="1"/>
  <c r="F34" i="5" l="1"/>
  <c r="I30" i="1"/>
  <c r="H29" i="1"/>
  <c r="J29" i="1" s="1"/>
  <c r="G29" i="1" s="1"/>
  <c r="H29" i="3"/>
  <c r="G28" i="3"/>
  <c r="I28" i="3" s="1"/>
  <c r="F28" i="3" s="1"/>
  <c r="L7" i="5"/>
  <c r="K6" i="5"/>
  <c r="M6" i="5" s="1"/>
  <c r="J6" i="5" s="1"/>
  <c r="I31" i="1" l="1"/>
  <c r="H30" i="1"/>
  <c r="J30" i="1" s="1"/>
  <c r="G30" i="1" s="1"/>
  <c r="L8" i="5"/>
  <c r="K7" i="5"/>
  <c r="M7" i="5" s="1"/>
  <c r="J7" i="5" s="1"/>
  <c r="H30" i="3"/>
  <c r="G29" i="3"/>
  <c r="I29" i="3" s="1"/>
  <c r="F29" i="3" s="1"/>
  <c r="I32" i="1" l="1"/>
  <c r="H31" i="1"/>
  <c r="J31" i="1" s="1"/>
  <c r="G31" i="1" s="1"/>
  <c r="G30" i="3"/>
  <c r="I30" i="3" s="1"/>
  <c r="F30" i="3" s="1"/>
  <c r="H31" i="3"/>
  <c r="L9" i="5"/>
  <c r="K8" i="5"/>
  <c r="M8" i="5" s="1"/>
  <c r="J8" i="5" s="1"/>
  <c r="I33" i="1" l="1"/>
  <c r="H32" i="1"/>
  <c r="J32" i="1" s="1"/>
  <c r="G32" i="1" s="1"/>
  <c r="L10" i="5"/>
  <c r="K9" i="5"/>
  <c r="M9" i="5" s="1"/>
  <c r="J9" i="5" s="1"/>
  <c r="G31" i="3"/>
  <c r="I31" i="3" s="1"/>
  <c r="F31" i="3" s="1"/>
  <c r="H32" i="3"/>
  <c r="H33" i="1" l="1"/>
  <c r="J33" i="1" s="1"/>
  <c r="G33" i="1" s="1"/>
  <c r="I34" i="1"/>
  <c r="G32" i="3"/>
  <c r="I32" i="3" s="1"/>
  <c r="F32" i="3" s="1"/>
  <c r="H33" i="3"/>
  <c r="H34" i="3" s="1"/>
  <c r="G34" i="3" s="1"/>
  <c r="L11" i="5"/>
  <c r="K10" i="5"/>
  <c r="M10" i="5" s="1"/>
  <c r="J10" i="5" s="1"/>
  <c r="I34" i="3" l="1"/>
  <c r="N6" i="1"/>
  <c r="H34" i="1"/>
  <c r="L12" i="5"/>
  <c r="K11" i="5"/>
  <c r="M11" i="5" s="1"/>
  <c r="J11" i="5" s="1"/>
  <c r="G33" i="3"/>
  <c r="I33" i="3" s="1"/>
  <c r="F33" i="3" s="1"/>
  <c r="L6" i="3"/>
  <c r="F34" i="3" l="1"/>
  <c r="J34" i="1"/>
  <c r="G34" i="1" s="1"/>
  <c r="M6" i="1"/>
  <c r="O6" i="1" s="1"/>
  <c r="L6" i="1" s="1"/>
  <c r="N7" i="1"/>
  <c r="L7" i="3"/>
  <c r="K6" i="3"/>
  <c r="M6" i="3" s="1"/>
  <c r="J6" i="3" s="1"/>
  <c r="L13" i="5"/>
  <c r="K12" i="5"/>
  <c r="M12" i="5" s="1"/>
  <c r="J12" i="5" s="1"/>
  <c r="M7" i="1" l="1"/>
  <c r="O7" i="1" s="1"/>
  <c r="L7" i="1" s="1"/>
  <c r="N8" i="1"/>
  <c r="L14" i="5"/>
  <c r="K13" i="5"/>
  <c r="M13" i="5" s="1"/>
  <c r="J13" i="5" s="1"/>
  <c r="K7" i="3"/>
  <c r="M7" i="3" s="1"/>
  <c r="J7" i="3" s="1"/>
  <c r="L8" i="3"/>
  <c r="N9" i="1" l="1"/>
  <c r="M8" i="1"/>
  <c r="O8" i="1" s="1"/>
  <c r="L8" i="1" s="1"/>
  <c r="L9" i="3"/>
  <c r="K8" i="3"/>
  <c r="M8" i="3" s="1"/>
  <c r="J8" i="3" s="1"/>
  <c r="L15" i="5"/>
  <c r="K14" i="5"/>
  <c r="M14" i="5" s="1"/>
  <c r="J14" i="5" s="1"/>
  <c r="N10" i="1" l="1"/>
  <c r="M9" i="1"/>
  <c r="O9" i="1" s="1"/>
  <c r="L9" i="1" s="1"/>
  <c r="L16" i="5"/>
  <c r="K15" i="5"/>
  <c r="M15" i="5" s="1"/>
  <c r="J15" i="5" s="1"/>
  <c r="L10" i="3"/>
  <c r="K9" i="3"/>
  <c r="M9" i="3" s="1"/>
  <c r="J9" i="3" s="1"/>
  <c r="N11" i="1" l="1"/>
  <c r="M10" i="1"/>
  <c r="O10" i="1" s="1"/>
  <c r="L10" i="1" s="1"/>
  <c r="L11" i="3"/>
  <c r="K10" i="3"/>
  <c r="M10" i="3" s="1"/>
  <c r="J10" i="3" s="1"/>
  <c r="L17" i="5"/>
  <c r="K16" i="5"/>
  <c r="M16" i="5" s="1"/>
  <c r="J16" i="5" s="1"/>
  <c r="N12" i="1" l="1"/>
  <c r="M11" i="1"/>
  <c r="O11" i="1" s="1"/>
  <c r="L11" i="1" s="1"/>
  <c r="L18" i="5"/>
  <c r="K17" i="5"/>
  <c r="M17" i="5" s="1"/>
  <c r="J17" i="5" s="1"/>
  <c r="L12" i="3"/>
  <c r="K11" i="3"/>
  <c r="M11" i="3" s="1"/>
  <c r="J11" i="3" s="1"/>
  <c r="N13" i="1" l="1"/>
  <c r="M12" i="1"/>
  <c r="O12" i="1" s="1"/>
  <c r="L12" i="1" s="1"/>
  <c r="L13" i="3"/>
  <c r="K12" i="3"/>
  <c r="M12" i="3" s="1"/>
  <c r="J12" i="3" s="1"/>
  <c r="L19" i="5"/>
  <c r="K18" i="5"/>
  <c r="M18" i="5" s="1"/>
  <c r="J18" i="5" s="1"/>
  <c r="N14" i="1" l="1"/>
  <c r="M13" i="1"/>
  <c r="O13" i="1" s="1"/>
  <c r="L13" i="1" s="1"/>
  <c r="L20" i="5"/>
  <c r="K19" i="5"/>
  <c r="M19" i="5" s="1"/>
  <c r="J19" i="5" s="1"/>
  <c r="K13" i="3"/>
  <c r="M13" i="3" s="1"/>
  <c r="J13" i="3" s="1"/>
  <c r="L14" i="3"/>
  <c r="M14" i="1" l="1"/>
  <c r="O14" i="1" s="1"/>
  <c r="L14" i="1" s="1"/>
  <c r="N15" i="1"/>
  <c r="K14" i="3"/>
  <c r="M14" i="3" s="1"/>
  <c r="J14" i="3" s="1"/>
  <c r="L15" i="3"/>
  <c r="L21" i="5"/>
  <c r="K20" i="5"/>
  <c r="M20" i="5" s="1"/>
  <c r="J20" i="5" s="1"/>
  <c r="N16" i="1" l="1"/>
  <c r="M15" i="1"/>
  <c r="O15" i="1" s="1"/>
  <c r="L15" i="1" s="1"/>
  <c r="L22" i="5"/>
  <c r="K21" i="5"/>
  <c r="M21" i="5" s="1"/>
  <c r="J21" i="5" s="1"/>
  <c r="K15" i="3"/>
  <c r="M15" i="3" s="1"/>
  <c r="J15" i="3" s="1"/>
  <c r="L16" i="3"/>
  <c r="N17" i="1" l="1"/>
  <c r="M16" i="1"/>
  <c r="O16" i="1" s="1"/>
  <c r="L16" i="1" s="1"/>
  <c r="K16" i="3"/>
  <c r="M16" i="3" s="1"/>
  <c r="J16" i="3" s="1"/>
  <c r="L17" i="3"/>
  <c r="L23" i="5"/>
  <c r="K22" i="5"/>
  <c r="M22" i="5" s="1"/>
  <c r="J22" i="5" s="1"/>
  <c r="N18" i="1" l="1"/>
  <c r="M17" i="1"/>
  <c r="O17" i="1" s="1"/>
  <c r="L17" i="1" s="1"/>
  <c r="L24" i="5"/>
  <c r="K23" i="5"/>
  <c r="M23" i="5" s="1"/>
  <c r="J23" i="5" s="1"/>
  <c r="K17" i="3"/>
  <c r="M17" i="3" s="1"/>
  <c r="J17" i="3" s="1"/>
  <c r="L18" i="3"/>
  <c r="M18" i="1" l="1"/>
  <c r="O18" i="1" s="1"/>
  <c r="L18" i="1" s="1"/>
  <c r="N19" i="1"/>
  <c r="K18" i="3"/>
  <c r="M18" i="3" s="1"/>
  <c r="J18" i="3" s="1"/>
  <c r="L19" i="3"/>
  <c r="L25" i="5"/>
  <c r="K24" i="5"/>
  <c r="M24" i="5" s="1"/>
  <c r="J24" i="5" s="1"/>
  <c r="N20" i="1" l="1"/>
  <c r="M19" i="1"/>
  <c r="O19" i="1" s="1"/>
  <c r="L19" i="1" s="1"/>
  <c r="L26" i="5"/>
  <c r="K25" i="5"/>
  <c r="M25" i="5" s="1"/>
  <c r="J25" i="5" s="1"/>
  <c r="K19" i="3"/>
  <c r="M19" i="3" s="1"/>
  <c r="J19" i="3" s="1"/>
  <c r="L20" i="3"/>
  <c r="M20" i="1" l="1"/>
  <c r="O20" i="1" s="1"/>
  <c r="L20" i="1" s="1"/>
  <c r="N21" i="1"/>
  <c r="L21" i="3"/>
  <c r="K20" i="3"/>
  <c r="M20" i="3" s="1"/>
  <c r="J20" i="3" s="1"/>
  <c r="L27" i="5"/>
  <c r="K26" i="5"/>
  <c r="M26" i="5" s="1"/>
  <c r="J26" i="5" s="1"/>
  <c r="N22" i="1" l="1"/>
  <c r="M21" i="1"/>
  <c r="O21" i="1" s="1"/>
  <c r="L21" i="1" s="1"/>
  <c r="L28" i="5"/>
  <c r="K27" i="5"/>
  <c r="M27" i="5" s="1"/>
  <c r="J27" i="5" s="1"/>
  <c r="L22" i="3"/>
  <c r="K21" i="3"/>
  <c r="M21" i="3" s="1"/>
  <c r="J21" i="3" s="1"/>
  <c r="N23" i="1" l="1"/>
  <c r="M22" i="1"/>
  <c r="O22" i="1" s="1"/>
  <c r="L22" i="1" s="1"/>
  <c r="L23" i="3"/>
  <c r="K22" i="3"/>
  <c r="M22" i="3" s="1"/>
  <c r="J22" i="3" s="1"/>
  <c r="L29" i="5"/>
  <c r="K28" i="5"/>
  <c r="M28" i="5" s="1"/>
  <c r="J28" i="5" s="1"/>
  <c r="M23" i="1" l="1"/>
  <c r="O23" i="1" s="1"/>
  <c r="L23" i="1" s="1"/>
  <c r="N24" i="1"/>
  <c r="L30" i="5"/>
  <c r="K29" i="5"/>
  <c r="M29" i="5" s="1"/>
  <c r="J29" i="5" s="1"/>
  <c r="L24" i="3"/>
  <c r="K23" i="3"/>
  <c r="M23" i="3" s="1"/>
  <c r="J23" i="3" s="1"/>
  <c r="N25" i="1" l="1"/>
  <c r="M24" i="1"/>
  <c r="O24" i="1" s="1"/>
  <c r="L24" i="1" s="1"/>
  <c r="L25" i="3"/>
  <c r="K24" i="3"/>
  <c r="M24" i="3" s="1"/>
  <c r="J24" i="3" s="1"/>
  <c r="L31" i="5"/>
  <c r="K30" i="5"/>
  <c r="M30" i="5" s="1"/>
  <c r="J30" i="5" s="1"/>
  <c r="N26" i="1" l="1"/>
  <c r="M25" i="1"/>
  <c r="O25" i="1" s="1"/>
  <c r="L25" i="1" s="1"/>
  <c r="L32" i="5"/>
  <c r="K31" i="5"/>
  <c r="M31" i="5" s="1"/>
  <c r="J31" i="5" s="1"/>
  <c r="K25" i="3"/>
  <c r="M25" i="3" s="1"/>
  <c r="J25" i="3" s="1"/>
  <c r="L26" i="3"/>
  <c r="N27" i="1" l="1"/>
  <c r="M26" i="1"/>
  <c r="O26" i="1" s="1"/>
  <c r="L26" i="1" s="1"/>
  <c r="K26" i="3"/>
  <c r="M26" i="3" s="1"/>
  <c r="J26" i="3" s="1"/>
  <c r="L27" i="3"/>
  <c r="L33" i="5"/>
  <c r="K32" i="5"/>
  <c r="M32" i="5" s="1"/>
  <c r="J32" i="5" s="1"/>
  <c r="N28" i="1" l="1"/>
  <c r="M27" i="1"/>
  <c r="O27" i="1" s="1"/>
  <c r="L27" i="1" s="1"/>
  <c r="L34" i="5"/>
  <c r="K33" i="5"/>
  <c r="M33" i="5" s="1"/>
  <c r="J33" i="5" s="1"/>
  <c r="K27" i="3"/>
  <c r="M27" i="3" s="1"/>
  <c r="J27" i="3" s="1"/>
  <c r="L28" i="3"/>
  <c r="N29" i="1" l="1"/>
  <c r="M28" i="1"/>
  <c r="O28" i="1" s="1"/>
  <c r="L28" i="1" s="1"/>
  <c r="K28" i="3"/>
  <c r="M28" i="3" s="1"/>
  <c r="J28" i="3" s="1"/>
  <c r="L29" i="3"/>
  <c r="L35" i="5"/>
  <c r="K34" i="5"/>
  <c r="M34" i="5" s="1"/>
  <c r="J34" i="5" s="1"/>
  <c r="M29" i="1" l="1"/>
  <c r="O29" i="1" s="1"/>
  <c r="L29" i="1" s="1"/>
  <c r="N30" i="1"/>
  <c r="L36" i="5"/>
  <c r="K35" i="5"/>
  <c r="M35" i="5" s="1"/>
  <c r="J35" i="5" s="1"/>
  <c r="K29" i="3"/>
  <c r="M29" i="3" s="1"/>
  <c r="J29" i="3" s="1"/>
  <c r="L30" i="3"/>
  <c r="N31" i="1" l="1"/>
  <c r="M30" i="1"/>
  <c r="O30" i="1" s="1"/>
  <c r="L30" i="1" s="1"/>
  <c r="K30" i="3"/>
  <c r="M30" i="3" s="1"/>
  <c r="J30" i="3" s="1"/>
  <c r="L31" i="3"/>
  <c r="P6" i="5"/>
  <c r="K36" i="5"/>
  <c r="M36" i="5" s="1"/>
  <c r="J36" i="5" s="1"/>
  <c r="N32" i="1" l="1"/>
  <c r="M31" i="1"/>
  <c r="O31" i="1" s="1"/>
  <c r="L31" i="1" s="1"/>
  <c r="P7" i="5"/>
  <c r="O6" i="5"/>
  <c r="Q6" i="5" s="1"/>
  <c r="N6" i="5" s="1"/>
  <c r="K31" i="3"/>
  <c r="M31" i="3" s="1"/>
  <c r="J31" i="3" s="1"/>
  <c r="L32" i="3"/>
  <c r="N33" i="1" l="1"/>
  <c r="M32" i="1"/>
  <c r="O32" i="1" s="1"/>
  <c r="L32" i="1" s="1"/>
  <c r="L33" i="3"/>
  <c r="K32" i="3"/>
  <c r="M32" i="3" s="1"/>
  <c r="J32" i="3" s="1"/>
  <c r="P8" i="5"/>
  <c r="O7" i="5"/>
  <c r="Q7" i="5" s="1"/>
  <c r="N7" i="5" s="1"/>
  <c r="N34" i="1" l="1"/>
  <c r="M33" i="1"/>
  <c r="O33" i="1" s="1"/>
  <c r="L33" i="1" s="1"/>
  <c r="P9" i="5"/>
  <c r="O8" i="5"/>
  <c r="Q8" i="5" s="1"/>
  <c r="N8" i="5" s="1"/>
  <c r="L34" i="3"/>
  <c r="K33" i="3"/>
  <c r="M33" i="3" s="1"/>
  <c r="J33" i="3" s="1"/>
  <c r="N35" i="1" l="1"/>
  <c r="M34" i="1"/>
  <c r="O34" i="1" s="1"/>
  <c r="L34" i="1" s="1"/>
  <c r="L35" i="3"/>
  <c r="K34" i="3"/>
  <c r="M34" i="3" s="1"/>
  <c r="J34" i="3" s="1"/>
  <c r="P10" i="5"/>
  <c r="O9" i="5"/>
  <c r="Q9" i="5" s="1"/>
  <c r="N9" i="5" s="1"/>
  <c r="N36" i="1" l="1"/>
  <c r="M35" i="1"/>
  <c r="O35" i="1" s="1"/>
  <c r="L35" i="1" s="1"/>
  <c r="P11" i="5"/>
  <c r="O10" i="5"/>
  <c r="Q10" i="5" s="1"/>
  <c r="N10" i="5" s="1"/>
  <c r="L36" i="3"/>
  <c r="K35" i="3"/>
  <c r="M35" i="3" s="1"/>
  <c r="J35" i="3" s="1"/>
  <c r="S6" i="1" l="1"/>
  <c r="M36" i="1"/>
  <c r="O36" i="1" s="1"/>
  <c r="L36" i="1" s="1"/>
  <c r="P6" i="3"/>
  <c r="K36" i="3"/>
  <c r="M36" i="3" s="1"/>
  <c r="J36" i="3" s="1"/>
  <c r="P12" i="5"/>
  <c r="O11" i="5"/>
  <c r="Q11" i="5" s="1"/>
  <c r="N11" i="5" s="1"/>
  <c r="S7" i="1" l="1"/>
  <c r="R6" i="1"/>
  <c r="T6" i="1" s="1"/>
  <c r="Q6" i="1" s="1"/>
  <c r="P13" i="5"/>
  <c r="O12" i="5"/>
  <c r="Q12" i="5" s="1"/>
  <c r="N12" i="5" s="1"/>
  <c r="O6" i="3"/>
  <c r="Q6" i="3" s="1"/>
  <c r="N6" i="3" s="1"/>
  <c r="P7" i="3"/>
  <c r="S8" i="1" l="1"/>
  <c r="R7" i="1"/>
  <c r="T7" i="1" s="1"/>
  <c r="Q7" i="1" s="1"/>
  <c r="O7" i="3"/>
  <c r="Q7" i="3" s="1"/>
  <c r="N7" i="3" s="1"/>
  <c r="P8" i="3"/>
  <c r="P14" i="5"/>
  <c r="O13" i="5"/>
  <c r="Q13" i="5" s="1"/>
  <c r="N13" i="5" s="1"/>
  <c r="S9" i="1" l="1"/>
  <c r="R8" i="1"/>
  <c r="T8" i="1" s="1"/>
  <c r="Q8" i="1" s="1"/>
  <c r="P15" i="5"/>
  <c r="O14" i="5"/>
  <c r="Q14" i="5" s="1"/>
  <c r="N14" i="5" s="1"/>
  <c r="O8" i="3"/>
  <c r="Q8" i="3" s="1"/>
  <c r="N8" i="3" s="1"/>
  <c r="P9" i="3"/>
  <c r="S10" i="1" l="1"/>
  <c r="R9" i="1"/>
  <c r="T9" i="1" s="1"/>
  <c r="Q9" i="1" s="1"/>
  <c r="O9" i="3"/>
  <c r="Q9" i="3" s="1"/>
  <c r="N9" i="3" s="1"/>
  <c r="P10" i="3"/>
  <c r="P16" i="5"/>
  <c r="O15" i="5"/>
  <c r="Q15" i="5" s="1"/>
  <c r="N15" i="5" s="1"/>
  <c r="S11" i="1" l="1"/>
  <c r="R10" i="1"/>
  <c r="T10" i="1" s="1"/>
  <c r="Q10" i="1" s="1"/>
  <c r="P17" i="5"/>
  <c r="O16" i="5"/>
  <c r="Q16" i="5" s="1"/>
  <c r="N16" i="5" s="1"/>
  <c r="O10" i="3"/>
  <c r="Q10" i="3" s="1"/>
  <c r="N10" i="3" s="1"/>
  <c r="P11" i="3"/>
  <c r="S12" i="1" l="1"/>
  <c r="R11" i="1"/>
  <c r="T11" i="1" s="1"/>
  <c r="Q11" i="1" s="1"/>
  <c r="P12" i="3"/>
  <c r="O11" i="3"/>
  <c r="Q11" i="3" s="1"/>
  <c r="N11" i="3" s="1"/>
  <c r="P18" i="5"/>
  <c r="O17" i="5"/>
  <c r="Q17" i="5" s="1"/>
  <c r="N17" i="5" s="1"/>
  <c r="S13" i="1" l="1"/>
  <c r="R12" i="1"/>
  <c r="T12" i="1" s="1"/>
  <c r="Q12" i="1" s="1"/>
  <c r="O18" i="5"/>
  <c r="Q18" i="5" s="1"/>
  <c r="N18" i="5" s="1"/>
  <c r="P19" i="5"/>
  <c r="O12" i="3"/>
  <c r="Q12" i="3" s="1"/>
  <c r="N12" i="3" s="1"/>
  <c r="P13" i="3"/>
  <c r="R13" i="1" l="1"/>
  <c r="T13" i="1" s="1"/>
  <c r="Q13" i="1" s="1"/>
  <c r="S14" i="1"/>
  <c r="P14" i="3"/>
  <c r="O13" i="3"/>
  <c r="Q13" i="3" s="1"/>
  <c r="N13" i="3" s="1"/>
  <c r="P20" i="5"/>
  <c r="O19" i="5"/>
  <c r="Q19" i="5" s="1"/>
  <c r="N19" i="5" s="1"/>
  <c r="S15" i="1" l="1"/>
  <c r="R14" i="1"/>
  <c r="T14" i="1" s="1"/>
  <c r="Q14" i="1" s="1"/>
  <c r="P21" i="5"/>
  <c r="O20" i="5"/>
  <c r="Q20" i="5" s="1"/>
  <c r="N20" i="5" s="1"/>
  <c r="P15" i="3"/>
  <c r="O14" i="3"/>
  <c r="Q14" i="3" s="1"/>
  <c r="N14" i="3" s="1"/>
  <c r="S16" i="1" l="1"/>
  <c r="R15" i="1"/>
  <c r="T15" i="1" s="1"/>
  <c r="Q15" i="1" s="1"/>
  <c r="P16" i="3"/>
  <c r="O15" i="3"/>
  <c r="Q15" i="3" s="1"/>
  <c r="N15" i="3" s="1"/>
  <c r="O21" i="5"/>
  <c r="Q21" i="5" s="1"/>
  <c r="N21" i="5" s="1"/>
  <c r="P22" i="5"/>
  <c r="R16" i="1" l="1"/>
  <c r="T16" i="1" s="1"/>
  <c r="Q16" i="1" s="1"/>
  <c r="S17" i="1"/>
  <c r="P23" i="5"/>
  <c r="O22" i="5"/>
  <c r="Q22" i="5" s="1"/>
  <c r="N22" i="5" s="1"/>
  <c r="P17" i="3"/>
  <c r="O16" i="3"/>
  <c r="Q16" i="3" s="1"/>
  <c r="N16" i="3" s="1"/>
  <c r="S18" i="1" l="1"/>
  <c r="R17" i="1"/>
  <c r="T17" i="1" s="1"/>
  <c r="Q17" i="1" s="1"/>
  <c r="O23" i="5"/>
  <c r="Q23" i="5" s="1"/>
  <c r="N23" i="5" s="1"/>
  <c r="P24" i="5"/>
  <c r="P18" i="3"/>
  <c r="O17" i="3"/>
  <c r="Q17" i="3" s="1"/>
  <c r="N17" i="3" s="1"/>
  <c r="S19" i="1" l="1"/>
  <c r="R18" i="1"/>
  <c r="T18" i="1" s="1"/>
  <c r="Q18" i="1" s="1"/>
  <c r="O18" i="3"/>
  <c r="Q18" i="3" s="1"/>
  <c r="N18" i="3" s="1"/>
  <c r="P19" i="3"/>
  <c r="P25" i="5"/>
  <c r="O24" i="5"/>
  <c r="Q24" i="5" s="1"/>
  <c r="N24" i="5" s="1"/>
  <c r="S20" i="1" l="1"/>
  <c r="R19" i="1"/>
  <c r="T19" i="1" s="1"/>
  <c r="Q19" i="1" s="1"/>
  <c r="P26" i="5"/>
  <c r="O25" i="5"/>
  <c r="Q25" i="5" s="1"/>
  <c r="N25" i="5" s="1"/>
  <c r="O19" i="3"/>
  <c r="Q19" i="3" s="1"/>
  <c r="N19" i="3" s="1"/>
  <c r="P20" i="3"/>
  <c r="S21" i="1" l="1"/>
  <c r="R20" i="1"/>
  <c r="T20" i="1" s="1"/>
  <c r="Q20" i="1" s="1"/>
  <c r="O20" i="3"/>
  <c r="Q20" i="3" s="1"/>
  <c r="N20" i="3" s="1"/>
  <c r="P21" i="3"/>
  <c r="P27" i="5"/>
  <c r="O26" i="5"/>
  <c r="Q26" i="5" s="1"/>
  <c r="N26" i="5" s="1"/>
  <c r="S22" i="1" l="1"/>
  <c r="R21" i="1"/>
  <c r="T21" i="1" s="1"/>
  <c r="Q21" i="1" s="1"/>
  <c r="O27" i="5"/>
  <c r="Q27" i="5" s="1"/>
  <c r="N27" i="5" s="1"/>
  <c r="P28" i="5"/>
  <c r="O21" i="3"/>
  <c r="Q21" i="3" s="1"/>
  <c r="N21" i="3" s="1"/>
  <c r="P22" i="3"/>
  <c r="S23" i="1" l="1"/>
  <c r="R22" i="1"/>
  <c r="T22" i="1" s="1"/>
  <c r="Q22" i="1" s="1"/>
  <c r="O22" i="3"/>
  <c r="Q22" i="3" s="1"/>
  <c r="N22" i="3" s="1"/>
  <c r="P23" i="3"/>
  <c r="O28" i="5"/>
  <c r="Q28" i="5" s="1"/>
  <c r="N28" i="5" s="1"/>
  <c r="P29" i="5"/>
  <c r="R23" i="1" l="1"/>
  <c r="T23" i="1" s="1"/>
  <c r="Q23" i="1" s="1"/>
  <c r="S24" i="1"/>
  <c r="P30" i="5"/>
  <c r="O29" i="5"/>
  <c r="Q29" i="5" s="1"/>
  <c r="N29" i="5" s="1"/>
  <c r="P24" i="3"/>
  <c r="O23" i="3"/>
  <c r="Q23" i="3" s="1"/>
  <c r="N23" i="3" s="1"/>
  <c r="S25" i="1" l="1"/>
  <c r="R24" i="1"/>
  <c r="T24" i="1" s="1"/>
  <c r="Q24" i="1" s="1"/>
  <c r="O30" i="5"/>
  <c r="Q30" i="5" s="1"/>
  <c r="N30" i="5" s="1"/>
  <c r="P31" i="5"/>
  <c r="O24" i="3"/>
  <c r="Q24" i="3" s="1"/>
  <c r="N24" i="3" s="1"/>
  <c r="P25" i="3"/>
  <c r="S26" i="1" l="1"/>
  <c r="R25" i="1"/>
  <c r="T25" i="1" s="1"/>
  <c r="Q25" i="1" s="1"/>
  <c r="P26" i="3"/>
  <c r="O25" i="3"/>
  <c r="Q25" i="3" s="1"/>
  <c r="N25" i="3" s="1"/>
  <c r="P32" i="5"/>
  <c r="O31" i="5"/>
  <c r="Q31" i="5" s="1"/>
  <c r="N31" i="5" s="1"/>
  <c r="S27" i="1" l="1"/>
  <c r="R26" i="1"/>
  <c r="T26" i="1" s="1"/>
  <c r="Q26" i="1" s="1"/>
  <c r="P33" i="5"/>
  <c r="O32" i="5"/>
  <c r="Q32" i="5" s="1"/>
  <c r="N32" i="5" s="1"/>
  <c r="P27" i="3"/>
  <c r="O26" i="3"/>
  <c r="Q26" i="3" s="1"/>
  <c r="N26" i="3" s="1"/>
  <c r="S28" i="1" l="1"/>
  <c r="R27" i="1"/>
  <c r="T27" i="1" s="1"/>
  <c r="Q27" i="1" s="1"/>
  <c r="P28" i="3"/>
  <c r="O27" i="3"/>
  <c r="Q27" i="3" s="1"/>
  <c r="N27" i="3" s="1"/>
  <c r="O33" i="5"/>
  <c r="Q33" i="5" s="1"/>
  <c r="N33" i="5" s="1"/>
  <c r="P34" i="5"/>
  <c r="S29" i="1" l="1"/>
  <c r="R28" i="1"/>
  <c r="T28" i="1" s="1"/>
  <c r="Q28" i="1" s="1"/>
  <c r="P35" i="5"/>
  <c r="O34" i="5"/>
  <c r="Q34" i="5" s="1"/>
  <c r="N34" i="5" s="1"/>
  <c r="P29" i="3"/>
  <c r="O28" i="3"/>
  <c r="Q28" i="3" s="1"/>
  <c r="N28" i="3" s="1"/>
  <c r="S30" i="1" l="1"/>
  <c r="R29" i="1"/>
  <c r="T29" i="1" s="1"/>
  <c r="Q29" i="1" s="1"/>
  <c r="P30" i="3"/>
  <c r="O29" i="3"/>
  <c r="Q29" i="3" s="1"/>
  <c r="N29" i="3" s="1"/>
  <c r="O35" i="5"/>
  <c r="Q35" i="5" s="1"/>
  <c r="N35" i="5" s="1"/>
  <c r="T6" i="5"/>
  <c r="R30" i="1" l="1"/>
  <c r="T30" i="1" s="1"/>
  <c r="Q30" i="1" s="1"/>
  <c r="S31" i="1"/>
  <c r="S6" i="5"/>
  <c r="U6" i="5" s="1"/>
  <c r="R6" i="5" s="1"/>
  <c r="T7" i="5"/>
  <c r="O30" i="3"/>
  <c r="Q30" i="3" s="1"/>
  <c r="N30" i="3" s="1"/>
  <c r="P31" i="3"/>
  <c r="S32" i="1" l="1"/>
  <c r="R31" i="1"/>
  <c r="T31" i="1" s="1"/>
  <c r="Q31" i="1" s="1"/>
  <c r="O31" i="3"/>
  <c r="Q31" i="3" s="1"/>
  <c r="N31" i="3" s="1"/>
  <c r="P32" i="3"/>
  <c r="S7" i="5"/>
  <c r="U7" i="5" s="1"/>
  <c r="R7" i="5" s="1"/>
  <c r="T8" i="5"/>
  <c r="S33" i="1" l="1"/>
  <c r="R32" i="1"/>
  <c r="T32" i="1" s="1"/>
  <c r="Q32" i="1" s="1"/>
  <c r="S8" i="5"/>
  <c r="U8" i="5" s="1"/>
  <c r="R8" i="5" s="1"/>
  <c r="T9" i="5"/>
  <c r="O32" i="3"/>
  <c r="Q32" i="3" s="1"/>
  <c r="N32" i="3" s="1"/>
  <c r="P33" i="3"/>
  <c r="S34" i="1" l="1"/>
  <c r="R33" i="1"/>
  <c r="T33" i="1" s="1"/>
  <c r="Q33" i="1" s="1"/>
  <c r="O33" i="3"/>
  <c r="Q33" i="3" s="1"/>
  <c r="N33" i="3" s="1"/>
  <c r="P34" i="3"/>
  <c r="S9" i="5"/>
  <c r="U9" i="5" s="1"/>
  <c r="R9" i="5" s="1"/>
  <c r="T10" i="5"/>
  <c r="S35" i="1" l="1"/>
  <c r="R34" i="1"/>
  <c r="T34" i="1" s="1"/>
  <c r="Q34" i="1" s="1"/>
  <c r="T11" i="5"/>
  <c r="S10" i="5"/>
  <c r="U10" i="5" s="1"/>
  <c r="R10" i="5" s="1"/>
  <c r="O34" i="3"/>
  <c r="Q34" i="3" s="1"/>
  <c r="N34" i="3" s="1"/>
  <c r="P35" i="3"/>
  <c r="X6" i="1" l="1"/>
  <c r="R35" i="1"/>
  <c r="T35" i="1" s="1"/>
  <c r="Q35" i="1" s="1"/>
  <c r="O35" i="3"/>
  <c r="Q35" i="3" s="1"/>
  <c r="N35" i="3" s="1"/>
  <c r="T6" i="3"/>
  <c r="T12" i="5"/>
  <c r="S11" i="5"/>
  <c r="U11" i="5" s="1"/>
  <c r="R11" i="5" s="1"/>
  <c r="X7" i="1" l="1"/>
  <c r="W6" i="1"/>
  <c r="Y6" i="1" s="1"/>
  <c r="V6" i="1" s="1"/>
  <c r="T13" i="5"/>
  <c r="S12" i="5"/>
  <c r="U12" i="5" s="1"/>
  <c r="R12" i="5" s="1"/>
  <c r="S6" i="3"/>
  <c r="U6" i="3" s="1"/>
  <c r="R6" i="3" s="1"/>
  <c r="T7" i="3"/>
  <c r="X8" i="1" l="1"/>
  <c r="W7" i="1"/>
  <c r="Y7" i="1" s="1"/>
  <c r="V7" i="1" s="1"/>
  <c r="T8" i="3"/>
  <c r="S7" i="3"/>
  <c r="U7" i="3" s="1"/>
  <c r="R7" i="3" s="1"/>
  <c r="S13" i="5"/>
  <c r="U13" i="5" s="1"/>
  <c r="R13" i="5" s="1"/>
  <c r="T14" i="5"/>
  <c r="W8" i="1" l="1"/>
  <c r="Y8" i="1" s="1"/>
  <c r="V8" i="1" s="1"/>
  <c r="X9" i="1"/>
  <c r="S14" i="5"/>
  <c r="U14" i="5" s="1"/>
  <c r="R14" i="5" s="1"/>
  <c r="T15" i="5"/>
  <c r="T9" i="3"/>
  <c r="S8" i="3"/>
  <c r="U8" i="3" s="1"/>
  <c r="R8" i="3" s="1"/>
  <c r="X10" i="1" l="1"/>
  <c r="W9" i="1"/>
  <c r="Y9" i="1" s="1"/>
  <c r="V9" i="1" s="1"/>
  <c r="T10" i="3"/>
  <c r="S9" i="3"/>
  <c r="U9" i="3" s="1"/>
  <c r="R9" i="3" s="1"/>
  <c r="T16" i="5"/>
  <c r="S15" i="5"/>
  <c r="U15" i="5" s="1"/>
  <c r="R15" i="5" s="1"/>
  <c r="W10" i="1" l="1"/>
  <c r="Y10" i="1" s="1"/>
  <c r="V10" i="1" s="1"/>
  <c r="X11" i="1"/>
  <c r="T17" i="5"/>
  <c r="S16" i="5"/>
  <c r="U16" i="5" s="1"/>
  <c r="R16" i="5" s="1"/>
  <c r="T11" i="3"/>
  <c r="S10" i="3"/>
  <c r="U10" i="3" s="1"/>
  <c r="R10" i="3" s="1"/>
  <c r="X12" i="1" l="1"/>
  <c r="W11" i="1"/>
  <c r="Y11" i="1" s="1"/>
  <c r="V11" i="1" s="1"/>
  <c r="T12" i="3"/>
  <c r="S11" i="3"/>
  <c r="U11" i="3" s="1"/>
  <c r="R11" i="3" s="1"/>
  <c r="T18" i="5"/>
  <c r="S17" i="5"/>
  <c r="U17" i="5" s="1"/>
  <c r="R17" i="5" s="1"/>
  <c r="W12" i="1" l="1"/>
  <c r="Y12" i="1" s="1"/>
  <c r="V12" i="1" s="1"/>
  <c r="X13" i="1"/>
  <c r="T19" i="5"/>
  <c r="S18" i="5"/>
  <c r="U18" i="5" s="1"/>
  <c r="R18" i="5" s="1"/>
  <c r="S12" i="3"/>
  <c r="U12" i="3" s="1"/>
  <c r="R12" i="3" s="1"/>
  <c r="T13" i="3"/>
  <c r="X14" i="1" l="1"/>
  <c r="W13" i="1"/>
  <c r="Y13" i="1" s="1"/>
  <c r="V13" i="1" s="1"/>
  <c r="S13" i="3"/>
  <c r="U13" i="3" s="1"/>
  <c r="R13" i="3" s="1"/>
  <c r="T14" i="3"/>
  <c r="S19" i="5"/>
  <c r="U19" i="5" s="1"/>
  <c r="R19" i="5" s="1"/>
  <c r="T20" i="5"/>
  <c r="X15" i="1" l="1"/>
  <c r="W14" i="1"/>
  <c r="Y14" i="1" s="1"/>
  <c r="V14" i="1" s="1"/>
  <c r="S20" i="5"/>
  <c r="U20" i="5" s="1"/>
  <c r="R20" i="5" s="1"/>
  <c r="T21" i="5"/>
  <c r="S14" i="3"/>
  <c r="U14" i="3" s="1"/>
  <c r="R14" i="3" s="1"/>
  <c r="T15" i="3"/>
  <c r="X16" i="1" l="1"/>
  <c r="W15" i="1"/>
  <c r="Y15" i="1" s="1"/>
  <c r="V15" i="1" s="1"/>
  <c r="S15" i="3"/>
  <c r="U15" i="3" s="1"/>
  <c r="R15" i="3" s="1"/>
  <c r="T16" i="3"/>
  <c r="T22" i="5"/>
  <c r="S21" i="5"/>
  <c r="U21" i="5" s="1"/>
  <c r="R21" i="5" s="1"/>
  <c r="W16" i="1" l="1"/>
  <c r="Y16" i="1" s="1"/>
  <c r="V16" i="1" s="1"/>
  <c r="X17" i="1"/>
  <c r="T23" i="5"/>
  <c r="S22" i="5"/>
  <c r="U22" i="5" s="1"/>
  <c r="R22" i="5" s="1"/>
  <c r="S16" i="3"/>
  <c r="U16" i="3" s="1"/>
  <c r="R16" i="3" s="1"/>
  <c r="T17" i="3"/>
  <c r="W17" i="1" l="1"/>
  <c r="Y17" i="1" s="1"/>
  <c r="V17" i="1" s="1"/>
  <c r="X18" i="1"/>
  <c r="T18" i="3"/>
  <c r="S17" i="3"/>
  <c r="U17" i="3" s="1"/>
  <c r="R17" i="3" s="1"/>
  <c r="T24" i="5"/>
  <c r="S23" i="5"/>
  <c r="U23" i="5" s="1"/>
  <c r="R23" i="5" s="1"/>
  <c r="X19" i="1" l="1"/>
  <c r="W18" i="1"/>
  <c r="Y18" i="1" s="1"/>
  <c r="V18" i="1" s="1"/>
  <c r="T25" i="5"/>
  <c r="S24" i="5"/>
  <c r="U24" i="5" s="1"/>
  <c r="R24" i="5" s="1"/>
  <c r="S18" i="3"/>
  <c r="U18" i="3" s="1"/>
  <c r="R18" i="3" s="1"/>
  <c r="T19" i="3"/>
  <c r="X20" i="1" l="1"/>
  <c r="W19" i="1"/>
  <c r="Y19" i="1" s="1"/>
  <c r="V19" i="1" s="1"/>
  <c r="T20" i="3"/>
  <c r="S19" i="3"/>
  <c r="U19" i="3" s="1"/>
  <c r="R19" i="3" s="1"/>
  <c r="S25" i="5"/>
  <c r="U25" i="5" s="1"/>
  <c r="R25" i="5" s="1"/>
  <c r="T26" i="5"/>
  <c r="X21" i="1" l="1"/>
  <c r="W20" i="1"/>
  <c r="Y20" i="1" s="1"/>
  <c r="V20" i="1" s="1"/>
  <c r="S26" i="5"/>
  <c r="U26" i="5" s="1"/>
  <c r="R26" i="5" s="1"/>
  <c r="T27" i="5"/>
  <c r="T21" i="3"/>
  <c r="S20" i="3"/>
  <c r="U20" i="3" s="1"/>
  <c r="R20" i="3" s="1"/>
  <c r="X22" i="1" l="1"/>
  <c r="W21" i="1"/>
  <c r="Y21" i="1" s="1"/>
  <c r="V21" i="1" s="1"/>
  <c r="T22" i="3"/>
  <c r="S21" i="3"/>
  <c r="U21" i="3" s="1"/>
  <c r="R21" i="3" s="1"/>
  <c r="T28" i="5"/>
  <c r="S27" i="5"/>
  <c r="U27" i="5" s="1"/>
  <c r="R27" i="5" s="1"/>
  <c r="X23" i="1" l="1"/>
  <c r="W22" i="1"/>
  <c r="Y22" i="1" s="1"/>
  <c r="V22" i="1" s="1"/>
  <c r="T23" i="3"/>
  <c r="S22" i="3"/>
  <c r="U22" i="3" s="1"/>
  <c r="R22" i="3" s="1"/>
  <c r="T29" i="5"/>
  <c r="S28" i="5"/>
  <c r="U28" i="5" s="1"/>
  <c r="R28" i="5" s="1"/>
  <c r="X24" i="1" l="1"/>
  <c r="W23" i="1"/>
  <c r="Y23" i="1" s="1"/>
  <c r="V23" i="1" s="1"/>
  <c r="T30" i="5"/>
  <c r="S29" i="5"/>
  <c r="U29" i="5" s="1"/>
  <c r="R29" i="5" s="1"/>
  <c r="T24" i="3"/>
  <c r="S23" i="3"/>
  <c r="U23" i="3" s="1"/>
  <c r="R23" i="3" s="1"/>
  <c r="X25" i="1" l="1"/>
  <c r="W24" i="1"/>
  <c r="Y24" i="1" s="1"/>
  <c r="V24" i="1" s="1"/>
  <c r="S24" i="3"/>
  <c r="U24" i="3" s="1"/>
  <c r="R24" i="3" s="1"/>
  <c r="T25" i="3"/>
  <c r="T31" i="5"/>
  <c r="S30" i="5"/>
  <c r="U30" i="5" s="1"/>
  <c r="R30" i="5" s="1"/>
  <c r="X26" i="1" l="1"/>
  <c r="W25" i="1"/>
  <c r="Y25" i="1" s="1"/>
  <c r="V25" i="1" s="1"/>
  <c r="S31" i="5"/>
  <c r="U31" i="5" s="1"/>
  <c r="R31" i="5" s="1"/>
  <c r="T32" i="5"/>
  <c r="S25" i="3"/>
  <c r="U25" i="3" s="1"/>
  <c r="R25" i="3" s="1"/>
  <c r="T26" i="3"/>
  <c r="X27" i="1" l="1"/>
  <c r="W26" i="1"/>
  <c r="Y26" i="1" s="1"/>
  <c r="V26" i="1" s="1"/>
  <c r="S26" i="3"/>
  <c r="U26" i="3" s="1"/>
  <c r="R26" i="3" s="1"/>
  <c r="T27" i="3"/>
  <c r="S32" i="5"/>
  <c r="U32" i="5" s="1"/>
  <c r="R32" i="5" s="1"/>
  <c r="T33" i="5"/>
  <c r="X28" i="1" l="1"/>
  <c r="W27" i="1"/>
  <c r="Y27" i="1" s="1"/>
  <c r="V27" i="1" s="1"/>
  <c r="S33" i="5"/>
  <c r="U33" i="5" s="1"/>
  <c r="R33" i="5" s="1"/>
  <c r="T34" i="5"/>
  <c r="S27" i="3"/>
  <c r="U27" i="3" s="1"/>
  <c r="R27" i="3" s="1"/>
  <c r="T28" i="3"/>
  <c r="W28" i="1" l="1"/>
  <c r="Y28" i="1" s="1"/>
  <c r="V28" i="1" s="1"/>
  <c r="X29" i="1"/>
  <c r="S28" i="3"/>
  <c r="U28" i="3" s="1"/>
  <c r="R28" i="3" s="1"/>
  <c r="T29" i="3"/>
  <c r="T35" i="5"/>
  <c r="S34" i="5"/>
  <c r="U34" i="5" s="1"/>
  <c r="R34" i="5" s="1"/>
  <c r="W29" i="1" l="1"/>
  <c r="Y29" i="1" s="1"/>
  <c r="V29" i="1" s="1"/>
  <c r="X30" i="1"/>
  <c r="S35" i="5"/>
  <c r="U35" i="5" s="1"/>
  <c r="R35" i="5" s="1"/>
  <c r="T36" i="5"/>
  <c r="S29" i="3"/>
  <c r="U29" i="3" s="1"/>
  <c r="R29" i="3" s="1"/>
  <c r="T30" i="3"/>
  <c r="W30" i="1" l="1"/>
  <c r="Y30" i="1" s="1"/>
  <c r="V30" i="1" s="1"/>
  <c r="X31" i="1"/>
  <c r="S30" i="3"/>
  <c r="U30" i="3" s="1"/>
  <c r="R30" i="3" s="1"/>
  <c r="T31" i="3"/>
  <c r="X6" i="5"/>
  <c r="S36" i="5"/>
  <c r="U36" i="5" s="1"/>
  <c r="R36" i="5" s="1"/>
  <c r="X32" i="1" l="1"/>
  <c r="W31" i="1"/>
  <c r="Y31" i="1" s="1"/>
  <c r="V31" i="1" s="1"/>
  <c r="X7" i="5"/>
  <c r="W6" i="5"/>
  <c r="Y6" i="5" s="1"/>
  <c r="V6" i="5" s="1"/>
  <c r="T32" i="3"/>
  <c r="S31" i="3"/>
  <c r="U31" i="3" s="1"/>
  <c r="R31" i="3" s="1"/>
  <c r="X33" i="1" l="1"/>
  <c r="W32" i="1"/>
  <c r="Y32" i="1" s="1"/>
  <c r="V32" i="1" s="1"/>
  <c r="T33" i="3"/>
  <c r="S32" i="3"/>
  <c r="U32" i="3" s="1"/>
  <c r="R32" i="3" s="1"/>
  <c r="X8" i="5"/>
  <c r="W7" i="5"/>
  <c r="Y7" i="5" s="1"/>
  <c r="V7" i="5" s="1"/>
  <c r="X34" i="1" l="1"/>
  <c r="W33" i="1"/>
  <c r="Y33" i="1" s="1"/>
  <c r="V33" i="1" s="1"/>
  <c r="W8" i="5"/>
  <c r="Y8" i="5" s="1"/>
  <c r="V8" i="5" s="1"/>
  <c r="X9" i="5"/>
  <c r="T34" i="3"/>
  <c r="S33" i="3"/>
  <c r="U33" i="3" s="1"/>
  <c r="R33" i="3" s="1"/>
  <c r="X35" i="1" l="1"/>
  <c r="W34" i="1"/>
  <c r="Y34" i="1" s="1"/>
  <c r="V34" i="1" s="1"/>
  <c r="T35" i="3"/>
  <c r="S34" i="3"/>
  <c r="U34" i="3" s="1"/>
  <c r="R34" i="3" s="1"/>
  <c r="X10" i="5"/>
  <c r="W9" i="5"/>
  <c r="Y9" i="5" s="1"/>
  <c r="V9" i="5" s="1"/>
  <c r="X36" i="1" l="1"/>
  <c r="W35" i="1"/>
  <c r="Y35" i="1" s="1"/>
  <c r="V35" i="1" s="1"/>
  <c r="X11" i="5"/>
  <c r="W10" i="5"/>
  <c r="Y10" i="5" s="1"/>
  <c r="V10" i="5" s="1"/>
  <c r="T36" i="3"/>
  <c r="S35" i="3"/>
  <c r="U35" i="3" s="1"/>
  <c r="R35" i="3" s="1"/>
  <c r="W36" i="1" l="1"/>
  <c r="Y36" i="1" s="1"/>
  <c r="V36" i="1" s="1"/>
  <c r="AC6" i="1"/>
  <c r="S36" i="3"/>
  <c r="U36" i="3" s="1"/>
  <c r="R36" i="3" s="1"/>
  <c r="X6" i="3"/>
  <c r="W11" i="5"/>
  <c r="Y11" i="5" s="1"/>
  <c r="V11" i="5" s="1"/>
  <c r="X12" i="5"/>
  <c r="AC7" i="1" l="1"/>
  <c r="AB6" i="1"/>
  <c r="AD6" i="1" s="1"/>
  <c r="AA6" i="1" s="1"/>
  <c r="W12" i="5"/>
  <c r="Y12" i="5" s="1"/>
  <c r="V12" i="5" s="1"/>
  <c r="X13" i="5"/>
  <c r="W6" i="3"/>
  <c r="Y6" i="3" s="1"/>
  <c r="V6" i="3" s="1"/>
  <c r="X7" i="3"/>
  <c r="AC8" i="1" l="1"/>
  <c r="AB7" i="1"/>
  <c r="AD7" i="1" s="1"/>
  <c r="AA7" i="1" s="1"/>
  <c r="W7" i="3"/>
  <c r="Y7" i="3" s="1"/>
  <c r="V7" i="3" s="1"/>
  <c r="X8" i="3"/>
  <c r="X14" i="5"/>
  <c r="W13" i="5"/>
  <c r="Y13" i="5" s="1"/>
  <c r="V13" i="5" s="1"/>
  <c r="AC9" i="1" l="1"/>
  <c r="AB8" i="1"/>
  <c r="AD8" i="1" s="1"/>
  <c r="AA8" i="1" s="1"/>
  <c r="W14" i="5"/>
  <c r="Y14" i="5" s="1"/>
  <c r="V14" i="5" s="1"/>
  <c r="X15" i="5"/>
  <c r="W8" i="3"/>
  <c r="Y8" i="3" s="1"/>
  <c r="V8" i="3" s="1"/>
  <c r="X9" i="3"/>
  <c r="AC10" i="1" l="1"/>
  <c r="AB9" i="1"/>
  <c r="AD9" i="1" s="1"/>
  <c r="AA9" i="1" s="1"/>
  <c r="W9" i="3"/>
  <c r="Y9" i="3" s="1"/>
  <c r="V9" i="3" s="1"/>
  <c r="X10" i="3"/>
  <c r="X16" i="5"/>
  <c r="W15" i="5"/>
  <c r="Y15" i="5" s="1"/>
  <c r="V15" i="5" s="1"/>
  <c r="AB10" i="1" l="1"/>
  <c r="AD10" i="1" s="1"/>
  <c r="AA10" i="1" s="1"/>
  <c r="AC11" i="1"/>
  <c r="X17" i="5"/>
  <c r="W16" i="5"/>
  <c r="Y16" i="5" s="1"/>
  <c r="V16" i="5" s="1"/>
  <c r="W10" i="3"/>
  <c r="Y10" i="3" s="1"/>
  <c r="V10" i="3" s="1"/>
  <c r="X11" i="3"/>
  <c r="AB11" i="1" l="1"/>
  <c r="AD11" i="1" s="1"/>
  <c r="AA11" i="1" s="1"/>
  <c r="AC12" i="1"/>
  <c r="W11" i="3"/>
  <c r="Y11" i="3" s="1"/>
  <c r="V11" i="3" s="1"/>
  <c r="X12" i="3"/>
  <c r="W17" i="5"/>
  <c r="Y17" i="5" s="1"/>
  <c r="V17" i="5" s="1"/>
  <c r="X18" i="5"/>
  <c r="AC13" i="1" l="1"/>
  <c r="AB12" i="1"/>
  <c r="AD12" i="1" s="1"/>
  <c r="AA12" i="1" s="1"/>
  <c r="X19" i="5"/>
  <c r="W18" i="5"/>
  <c r="Y18" i="5" s="1"/>
  <c r="V18" i="5" s="1"/>
  <c r="X13" i="3"/>
  <c r="W12" i="3"/>
  <c r="Y12" i="3" s="1"/>
  <c r="V12" i="3" s="1"/>
  <c r="AB13" i="1" l="1"/>
  <c r="AD13" i="1" s="1"/>
  <c r="AA13" i="1" s="1"/>
  <c r="AC14" i="1"/>
  <c r="X14" i="3"/>
  <c r="W13" i="3"/>
  <c r="Y13" i="3" s="1"/>
  <c r="V13" i="3" s="1"/>
  <c r="X20" i="5"/>
  <c r="W19" i="5"/>
  <c r="Y19" i="5" s="1"/>
  <c r="V19" i="5" s="1"/>
  <c r="AC15" i="1" l="1"/>
  <c r="AB14" i="1"/>
  <c r="AD14" i="1" s="1"/>
  <c r="AA14" i="1" s="1"/>
  <c r="W20" i="5"/>
  <c r="Y20" i="5" s="1"/>
  <c r="V20" i="5" s="1"/>
  <c r="X21" i="5"/>
  <c r="X15" i="3"/>
  <c r="W14" i="3"/>
  <c r="Y14" i="3" s="1"/>
  <c r="V14" i="3" s="1"/>
  <c r="AB15" i="1" l="1"/>
  <c r="AD15" i="1" s="1"/>
  <c r="AA15" i="1" s="1"/>
  <c r="AC16" i="1"/>
  <c r="X16" i="3"/>
  <c r="W15" i="3"/>
  <c r="Y15" i="3" s="1"/>
  <c r="V15" i="3" s="1"/>
  <c r="W21" i="5"/>
  <c r="Y21" i="5" s="1"/>
  <c r="V21" i="5" s="1"/>
  <c r="X22" i="5"/>
  <c r="AC17" i="1" l="1"/>
  <c r="AB16" i="1"/>
  <c r="AD16" i="1" s="1"/>
  <c r="AA16" i="1" s="1"/>
  <c r="X23" i="5"/>
  <c r="W22" i="5"/>
  <c r="Y22" i="5" s="1"/>
  <c r="V22" i="5" s="1"/>
  <c r="X17" i="3"/>
  <c r="W16" i="3"/>
  <c r="Y16" i="3" s="1"/>
  <c r="V16" i="3" s="1"/>
  <c r="AB17" i="1" l="1"/>
  <c r="AD17" i="1" s="1"/>
  <c r="AA17" i="1" s="1"/>
  <c r="AC18" i="1"/>
  <c r="W17" i="3"/>
  <c r="Y17" i="3" s="1"/>
  <c r="V17" i="3" s="1"/>
  <c r="X18" i="3"/>
  <c r="W23" i="5"/>
  <c r="Y23" i="5" s="1"/>
  <c r="V23" i="5" s="1"/>
  <c r="X24" i="5"/>
  <c r="AC19" i="1" l="1"/>
  <c r="AB18" i="1"/>
  <c r="AD18" i="1" s="1"/>
  <c r="AA18" i="1" s="1"/>
  <c r="X25" i="5"/>
  <c r="W24" i="5"/>
  <c r="Y24" i="5" s="1"/>
  <c r="V24" i="5" s="1"/>
  <c r="W18" i="3"/>
  <c r="Y18" i="3" s="1"/>
  <c r="V18" i="3" s="1"/>
  <c r="X19" i="3"/>
  <c r="AC20" i="1" l="1"/>
  <c r="AB19" i="1"/>
  <c r="AD19" i="1" s="1"/>
  <c r="AA19" i="1" s="1"/>
  <c r="W19" i="3"/>
  <c r="Y19" i="3" s="1"/>
  <c r="V19" i="3" s="1"/>
  <c r="X20" i="3"/>
  <c r="X26" i="5"/>
  <c r="W25" i="5"/>
  <c r="Y25" i="5" s="1"/>
  <c r="V25" i="5" s="1"/>
  <c r="AC21" i="1" l="1"/>
  <c r="AB20" i="1"/>
  <c r="AD20" i="1" s="1"/>
  <c r="AA20" i="1" s="1"/>
  <c r="W26" i="5"/>
  <c r="Y26" i="5" s="1"/>
  <c r="V26" i="5" s="1"/>
  <c r="X27" i="5"/>
  <c r="W20" i="3"/>
  <c r="Y20" i="3" s="1"/>
  <c r="V20" i="3" s="1"/>
  <c r="X21" i="3"/>
  <c r="AC22" i="1" l="1"/>
  <c r="AB21" i="1"/>
  <c r="AD21" i="1" s="1"/>
  <c r="AA21" i="1" s="1"/>
  <c r="W21" i="3"/>
  <c r="Y21" i="3" s="1"/>
  <c r="V21" i="3" s="1"/>
  <c r="X22" i="3"/>
  <c r="X28" i="5"/>
  <c r="W27" i="5"/>
  <c r="Y27" i="5" s="1"/>
  <c r="V27" i="5" s="1"/>
  <c r="AC23" i="1" l="1"/>
  <c r="AB22" i="1"/>
  <c r="AD22" i="1" s="1"/>
  <c r="AA22" i="1" s="1"/>
  <c r="X29" i="5"/>
  <c r="W28" i="5"/>
  <c r="Y28" i="5" s="1"/>
  <c r="V28" i="5" s="1"/>
  <c r="X23" i="3"/>
  <c r="W22" i="3"/>
  <c r="Y22" i="3" s="1"/>
  <c r="V22" i="3" s="1"/>
  <c r="AC24" i="1" l="1"/>
  <c r="AB23" i="1"/>
  <c r="AD23" i="1" s="1"/>
  <c r="AA23" i="1" s="1"/>
  <c r="W23" i="3"/>
  <c r="Y23" i="3" s="1"/>
  <c r="V23" i="3" s="1"/>
  <c r="X24" i="3"/>
  <c r="W29" i="5"/>
  <c r="Y29" i="5" s="1"/>
  <c r="V29" i="5" s="1"/>
  <c r="X30" i="5"/>
  <c r="AC25" i="1" l="1"/>
  <c r="AB24" i="1"/>
  <c r="AD24" i="1" s="1"/>
  <c r="AA24" i="1" s="1"/>
  <c r="X31" i="5"/>
  <c r="W30" i="5"/>
  <c r="Y30" i="5" s="1"/>
  <c r="V30" i="5" s="1"/>
  <c r="X25" i="3"/>
  <c r="W24" i="3"/>
  <c r="Y24" i="3" s="1"/>
  <c r="V24" i="3" s="1"/>
  <c r="AC26" i="1" l="1"/>
  <c r="AB25" i="1"/>
  <c r="AD25" i="1" s="1"/>
  <c r="AA25" i="1" s="1"/>
  <c r="X26" i="3"/>
  <c r="W25" i="3"/>
  <c r="Y25" i="3" s="1"/>
  <c r="V25" i="3" s="1"/>
  <c r="X32" i="5"/>
  <c r="W31" i="5"/>
  <c r="Y31" i="5" s="1"/>
  <c r="V31" i="5" s="1"/>
  <c r="AB26" i="1" l="1"/>
  <c r="AD26" i="1" s="1"/>
  <c r="AA26" i="1" s="1"/>
  <c r="AC27" i="1"/>
  <c r="W32" i="5"/>
  <c r="Y32" i="5" s="1"/>
  <c r="V32" i="5" s="1"/>
  <c r="X33" i="5"/>
  <c r="X27" i="3"/>
  <c r="W26" i="3"/>
  <c r="Y26" i="3" s="1"/>
  <c r="V26" i="3" s="1"/>
  <c r="AC28" i="1" l="1"/>
  <c r="AB27" i="1"/>
  <c r="AD27" i="1" s="1"/>
  <c r="AA27" i="1" s="1"/>
  <c r="X28" i="3"/>
  <c r="W27" i="3"/>
  <c r="Y27" i="3" s="1"/>
  <c r="V27" i="3" s="1"/>
  <c r="X34" i="5"/>
  <c r="W33" i="5"/>
  <c r="Y33" i="5" s="1"/>
  <c r="V33" i="5" s="1"/>
  <c r="AC29" i="1" l="1"/>
  <c r="AB28" i="1"/>
  <c r="AD28" i="1" s="1"/>
  <c r="AA28" i="1" s="1"/>
  <c r="X35" i="5"/>
  <c r="W34" i="5"/>
  <c r="Y34" i="5" s="1"/>
  <c r="V34" i="5" s="1"/>
  <c r="X29" i="3"/>
  <c r="W28" i="3"/>
  <c r="Y28" i="3" s="1"/>
  <c r="V28" i="3" s="1"/>
  <c r="AC30" i="1" l="1"/>
  <c r="AB29" i="1"/>
  <c r="AD29" i="1" s="1"/>
  <c r="AA29" i="1" s="1"/>
  <c r="W29" i="3"/>
  <c r="Y29" i="3" s="1"/>
  <c r="V29" i="3" s="1"/>
  <c r="X30" i="3"/>
  <c r="W35" i="5"/>
  <c r="Y35" i="5" s="1"/>
  <c r="V35" i="5" s="1"/>
  <c r="AB6" i="5"/>
  <c r="AC31" i="1" l="1"/>
  <c r="AB30" i="1"/>
  <c r="AD30" i="1" s="1"/>
  <c r="AA30" i="1" s="1"/>
  <c r="AB7" i="5"/>
  <c r="AA6" i="5"/>
  <c r="AC6" i="5" s="1"/>
  <c r="Z6" i="5" s="1"/>
  <c r="W30" i="3"/>
  <c r="Y30" i="3" s="1"/>
  <c r="V30" i="3" s="1"/>
  <c r="X31" i="3"/>
  <c r="AC32" i="1" l="1"/>
  <c r="AB31" i="1"/>
  <c r="AD31" i="1" s="1"/>
  <c r="AA31" i="1" s="1"/>
  <c r="W31" i="3"/>
  <c r="Y31" i="3" s="1"/>
  <c r="V31" i="3" s="1"/>
  <c r="X32" i="3"/>
  <c r="AA7" i="5"/>
  <c r="AC7" i="5" s="1"/>
  <c r="Z7" i="5" s="1"/>
  <c r="AB8" i="5"/>
  <c r="AB32" i="1" l="1"/>
  <c r="AD32" i="1" s="1"/>
  <c r="AA32" i="1" s="1"/>
  <c r="AC33" i="1"/>
  <c r="AB9" i="5"/>
  <c r="AA8" i="5"/>
  <c r="AC8" i="5" s="1"/>
  <c r="Z8" i="5" s="1"/>
  <c r="W32" i="3"/>
  <c r="Y32" i="3" s="1"/>
  <c r="V32" i="3" s="1"/>
  <c r="X33" i="3"/>
  <c r="AC34" i="1" l="1"/>
  <c r="AB33" i="1"/>
  <c r="AD33" i="1" s="1"/>
  <c r="AA33" i="1" s="1"/>
  <c r="W33" i="3"/>
  <c r="Y33" i="3" s="1"/>
  <c r="V33" i="3" s="1"/>
  <c r="X34" i="3"/>
  <c r="AB10" i="5"/>
  <c r="AA9" i="5"/>
  <c r="AC9" i="5" s="1"/>
  <c r="Z9" i="5" s="1"/>
  <c r="AB34" i="1" l="1"/>
  <c r="AD34" i="1" s="1"/>
  <c r="AA34" i="1" s="1"/>
  <c r="AC35" i="1"/>
  <c r="AA10" i="5"/>
  <c r="AC10" i="5" s="1"/>
  <c r="Z10" i="5" s="1"/>
  <c r="AB11" i="5"/>
  <c r="X35" i="3"/>
  <c r="W34" i="3"/>
  <c r="Y34" i="3" s="1"/>
  <c r="V34" i="3" s="1"/>
  <c r="AH6" i="1" l="1"/>
  <c r="AB35" i="1"/>
  <c r="AD35" i="1" s="1"/>
  <c r="AA35" i="1" s="1"/>
  <c r="W35" i="3"/>
  <c r="Y35" i="3" s="1"/>
  <c r="V35" i="3" s="1"/>
  <c r="AB6" i="3"/>
  <c r="AB12" i="5"/>
  <c r="AA11" i="5"/>
  <c r="AC11" i="5" s="1"/>
  <c r="Z11" i="5" s="1"/>
  <c r="AH7" i="1" l="1"/>
  <c r="AG6" i="1"/>
  <c r="AI6" i="1" s="1"/>
  <c r="AF6" i="1" s="1"/>
  <c r="AB13" i="5"/>
  <c r="AA12" i="5"/>
  <c r="AC12" i="5" s="1"/>
  <c r="Z12" i="5" s="1"/>
  <c r="AB7" i="3"/>
  <c r="AA6" i="3"/>
  <c r="AC6" i="3" s="1"/>
  <c r="Z6" i="3" s="1"/>
  <c r="AH8" i="1" l="1"/>
  <c r="AG7" i="1"/>
  <c r="AI7" i="1" s="1"/>
  <c r="AF7" i="1" s="1"/>
  <c r="AB8" i="3"/>
  <c r="AA7" i="3"/>
  <c r="AC7" i="3" s="1"/>
  <c r="Z7" i="3" s="1"/>
  <c r="AA13" i="5"/>
  <c r="AC13" i="5" s="1"/>
  <c r="Z13" i="5" s="1"/>
  <c r="AB14" i="5"/>
  <c r="AH9" i="1" l="1"/>
  <c r="AG8" i="1"/>
  <c r="AI8" i="1" s="1"/>
  <c r="AF8" i="1" s="1"/>
  <c r="AB15" i="5"/>
  <c r="AA14" i="5"/>
  <c r="AC14" i="5" s="1"/>
  <c r="Z14" i="5" s="1"/>
  <c r="AB9" i="3"/>
  <c r="AA8" i="3"/>
  <c r="AC8" i="3" s="1"/>
  <c r="Z8" i="3" s="1"/>
  <c r="AH10" i="1" l="1"/>
  <c r="AG9" i="1"/>
  <c r="AI9" i="1" s="1"/>
  <c r="AF9" i="1" s="1"/>
  <c r="AB10" i="3"/>
  <c r="AA9" i="3"/>
  <c r="AC9" i="3" s="1"/>
  <c r="Z9" i="3" s="1"/>
  <c r="AB16" i="5"/>
  <c r="AA15" i="5"/>
  <c r="AC15" i="5" s="1"/>
  <c r="Z15" i="5" s="1"/>
  <c r="AH11" i="1" l="1"/>
  <c r="AG10" i="1"/>
  <c r="AI10" i="1" s="1"/>
  <c r="AF10" i="1" s="1"/>
  <c r="AA16" i="5"/>
  <c r="AC16" i="5" s="1"/>
  <c r="Z16" i="5" s="1"/>
  <c r="AB17" i="5"/>
  <c r="AB11" i="3"/>
  <c r="AA10" i="3"/>
  <c r="AC10" i="3" s="1"/>
  <c r="Z10" i="3" s="1"/>
  <c r="AH12" i="1" l="1"/>
  <c r="AG11" i="1"/>
  <c r="AI11" i="1" s="1"/>
  <c r="AF11" i="1" s="1"/>
  <c r="AA11" i="3"/>
  <c r="AC11" i="3" s="1"/>
  <c r="Z11" i="3" s="1"/>
  <c r="AB12" i="3"/>
  <c r="AA17" i="5"/>
  <c r="AC17" i="5" s="1"/>
  <c r="Z17" i="5" s="1"/>
  <c r="AB18" i="5"/>
  <c r="AH13" i="1" l="1"/>
  <c r="AG12" i="1"/>
  <c r="AI12" i="1" s="1"/>
  <c r="AF12" i="1" s="1"/>
  <c r="AB19" i="5"/>
  <c r="AA18" i="5"/>
  <c r="AC18" i="5" s="1"/>
  <c r="Z18" i="5" s="1"/>
  <c r="AA12" i="3"/>
  <c r="AC12" i="3" s="1"/>
  <c r="Z12" i="3" s="1"/>
  <c r="AB13" i="3"/>
  <c r="AG13" i="1" l="1"/>
  <c r="AI13" i="1" s="1"/>
  <c r="AF13" i="1" s="1"/>
  <c r="AH14" i="1"/>
  <c r="AA13" i="3"/>
  <c r="AC13" i="3" s="1"/>
  <c r="Z13" i="3" s="1"/>
  <c r="AB14" i="3"/>
  <c r="AA19" i="5"/>
  <c r="AC19" i="5" s="1"/>
  <c r="Z19" i="5" s="1"/>
  <c r="AB20" i="5"/>
  <c r="AH15" i="1" l="1"/>
  <c r="AG14" i="1"/>
  <c r="AI14" i="1" s="1"/>
  <c r="AF14" i="1" s="1"/>
  <c r="AB21" i="5"/>
  <c r="AA20" i="5"/>
  <c r="AC20" i="5" s="1"/>
  <c r="Z20" i="5" s="1"/>
  <c r="AA14" i="3"/>
  <c r="AC14" i="3" s="1"/>
  <c r="Z14" i="3" s="1"/>
  <c r="AB15" i="3"/>
  <c r="AH16" i="1" l="1"/>
  <c r="AG15" i="1"/>
  <c r="AI15" i="1" s="1"/>
  <c r="AF15" i="1" s="1"/>
  <c r="AA15" i="3"/>
  <c r="AC15" i="3" s="1"/>
  <c r="Z15" i="3" s="1"/>
  <c r="AB16" i="3"/>
  <c r="AB22" i="5"/>
  <c r="AA21" i="5"/>
  <c r="AC21" i="5" s="1"/>
  <c r="Z21" i="5" s="1"/>
  <c r="AG16" i="1" l="1"/>
  <c r="AI16" i="1" s="1"/>
  <c r="AF16" i="1" s="1"/>
  <c r="AH17" i="1"/>
  <c r="AA22" i="5"/>
  <c r="AC22" i="5" s="1"/>
  <c r="Z22" i="5" s="1"/>
  <c r="AB23" i="5"/>
  <c r="AA16" i="3"/>
  <c r="AC16" i="3" s="1"/>
  <c r="Z16" i="3" s="1"/>
  <c r="AB17" i="3"/>
  <c r="AH18" i="1" l="1"/>
  <c r="AG17" i="1"/>
  <c r="AI17" i="1" s="1"/>
  <c r="AF17" i="1" s="1"/>
  <c r="AA17" i="3"/>
  <c r="AC17" i="3" s="1"/>
  <c r="Z17" i="3" s="1"/>
  <c r="AB18" i="3"/>
  <c r="AA23" i="5"/>
  <c r="AC23" i="5" s="1"/>
  <c r="Z23" i="5" s="1"/>
  <c r="AB24" i="5"/>
  <c r="AH19" i="1" l="1"/>
  <c r="AG18" i="1"/>
  <c r="AI18" i="1" s="1"/>
  <c r="AF18" i="1" s="1"/>
  <c r="AB25" i="5"/>
  <c r="AA24" i="5"/>
  <c r="AC24" i="5" s="1"/>
  <c r="Z24" i="5" s="1"/>
  <c r="AB19" i="3"/>
  <c r="AA18" i="3"/>
  <c r="AC18" i="3" s="1"/>
  <c r="Z18" i="3" s="1"/>
  <c r="AG19" i="1" l="1"/>
  <c r="AI19" i="1" s="1"/>
  <c r="AF19" i="1" s="1"/>
  <c r="AH20" i="1"/>
  <c r="AB20" i="3"/>
  <c r="AA19" i="3"/>
  <c r="AC19" i="3" s="1"/>
  <c r="Z19" i="3" s="1"/>
  <c r="AA25" i="5"/>
  <c r="AC25" i="5" s="1"/>
  <c r="Z25" i="5" s="1"/>
  <c r="AB26" i="5"/>
  <c r="AH21" i="1" l="1"/>
  <c r="AG20" i="1"/>
  <c r="AI20" i="1" s="1"/>
  <c r="AF20" i="1" s="1"/>
  <c r="AB27" i="5"/>
  <c r="AA26" i="5"/>
  <c r="AC26" i="5" s="1"/>
  <c r="Z26" i="5" s="1"/>
  <c r="AB21" i="3"/>
  <c r="AA20" i="3"/>
  <c r="AC20" i="3" s="1"/>
  <c r="Z20" i="3" s="1"/>
  <c r="AG21" i="1" l="1"/>
  <c r="AI21" i="1" s="1"/>
  <c r="AF21" i="1" s="1"/>
  <c r="AH22" i="1"/>
  <c r="AB22" i="3"/>
  <c r="AA21" i="3"/>
  <c r="AC21" i="3" s="1"/>
  <c r="Z21" i="3" s="1"/>
  <c r="AB28" i="5"/>
  <c r="AA27" i="5"/>
  <c r="AC27" i="5" s="1"/>
  <c r="Z27" i="5" s="1"/>
  <c r="AH23" i="1" l="1"/>
  <c r="AG22" i="1"/>
  <c r="AI22" i="1" s="1"/>
  <c r="AF22" i="1" s="1"/>
  <c r="AA28" i="5"/>
  <c r="AC28" i="5" s="1"/>
  <c r="Z28" i="5" s="1"/>
  <c r="AB29" i="5"/>
  <c r="AB23" i="3"/>
  <c r="AA22" i="3"/>
  <c r="AC22" i="3" s="1"/>
  <c r="Z22" i="3" s="1"/>
  <c r="AH24" i="1" l="1"/>
  <c r="AG23" i="1"/>
  <c r="AI23" i="1" s="1"/>
  <c r="AF23" i="1" s="1"/>
  <c r="AA23" i="3"/>
  <c r="AC23" i="3" s="1"/>
  <c r="Z23" i="3" s="1"/>
  <c r="AB24" i="3"/>
  <c r="AA29" i="5"/>
  <c r="AC29" i="5" s="1"/>
  <c r="Z29" i="5" s="1"/>
  <c r="AB30" i="5"/>
  <c r="AH25" i="1" l="1"/>
  <c r="AG24" i="1"/>
  <c r="AI24" i="1" s="1"/>
  <c r="AF24" i="1" s="1"/>
  <c r="AB31" i="5"/>
  <c r="AA30" i="5"/>
  <c r="AC30" i="5" s="1"/>
  <c r="Z30" i="5" s="1"/>
  <c r="AA24" i="3"/>
  <c r="AC24" i="3" s="1"/>
  <c r="Z24" i="3" s="1"/>
  <c r="AB25" i="3"/>
  <c r="AG25" i="1" l="1"/>
  <c r="AI25" i="1" s="1"/>
  <c r="AF25" i="1" s="1"/>
  <c r="AH26" i="1"/>
  <c r="AA25" i="3"/>
  <c r="AC25" i="3" s="1"/>
  <c r="Z25" i="3" s="1"/>
  <c r="AB26" i="3"/>
  <c r="AA31" i="5"/>
  <c r="AC31" i="5" s="1"/>
  <c r="Z31" i="5" s="1"/>
  <c r="AB32" i="5"/>
  <c r="AH27" i="1" l="1"/>
  <c r="AG26" i="1"/>
  <c r="AI26" i="1" s="1"/>
  <c r="AF26" i="1" s="1"/>
  <c r="AB33" i="5"/>
  <c r="AA32" i="5"/>
  <c r="AC32" i="5" s="1"/>
  <c r="Z32" i="5" s="1"/>
  <c r="AA26" i="3"/>
  <c r="AC26" i="3" s="1"/>
  <c r="Z26" i="3" s="1"/>
  <c r="AB27" i="3"/>
  <c r="AH28" i="1" l="1"/>
  <c r="AG27" i="1"/>
  <c r="AI27" i="1" s="1"/>
  <c r="AF27" i="1" s="1"/>
  <c r="AA27" i="3"/>
  <c r="AC27" i="3" s="1"/>
  <c r="Z27" i="3" s="1"/>
  <c r="AB28" i="3"/>
  <c r="AB34" i="5"/>
  <c r="AA33" i="5"/>
  <c r="AC33" i="5" s="1"/>
  <c r="Z33" i="5" s="1"/>
  <c r="AG28" i="1" l="1"/>
  <c r="AI28" i="1" s="1"/>
  <c r="AF28" i="1" s="1"/>
  <c r="AH29" i="1"/>
  <c r="AA34" i="5"/>
  <c r="AC34" i="5" s="1"/>
  <c r="Z34" i="5" s="1"/>
  <c r="AB35" i="5"/>
  <c r="AB29" i="3"/>
  <c r="AA28" i="3"/>
  <c r="AC28" i="3" s="1"/>
  <c r="Z28" i="3" s="1"/>
  <c r="AH30" i="1" l="1"/>
  <c r="AG29" i="1"/>
  <c r="AI29" i="1" s="1"/>
  <c r="AF29" i="1" s="1"/>
  <c r="AA29" i="3"/>
  <c r="AC29" i="3" s="1"/>
  <c r="Z29" i="3" s="1"/>
  <c r="AB30" i="3"/>
  <c r="AB36" i="5"/>
  <c r="AA35" i="5"/>
  <c r="AC35" i="5" s="1"/>
  <c r="Z35" i="5" s="1"/>
  <c r="AH31" i="1" l="1"/>
  <c r="AG30" i="1"/>
  <c r="AI30" i="1" s="1"/>
  <c r="AF30" i="1" s="1"/>
  <c r="AF6" i="5"/>
  <c r="AA36" i="5"/>
  <c r="AC36" i="5" s="1"/>
  <c r="Z36" i="5" s="1"/>
  <c r="AB31" i="3"/>
  <c r="AA30" i="3"/>
  <c r="AC30" i="3" s="1"/>
  <c r="Z30" i="3" s="1"/>
  <c r="AH32" i="1" l="1"/>
  <c r="AG31" i="1"/>
  <c r="AI31" i="1" s="1"/>
  <c r="AF31" i="1" s="1"/>
  <c r="AB32" i="3"/>
  <c r="AA31" i="3"/>
  <c r="AC31" i="3" s="1"/>
  <c r="Z31" i="3" s="1"/>
  <c r="AF7" i="5"/>
  <c r="AE6" i="5"/>
  <c r="AG6" i="5" s="1"/>
  <c r="AD6" i="5" s="1"/>
  <c r="AH33" i="1" l="1"/>
  <c r="AG32" i="1"/>
  <c r="AI32" i="1" s="1"/>
  <c r="AF32" i="1" s="1"/>
  <c r="AE7" i="5"/>
  <c r="AG7" i="5" s="1"/>
  <c r="AD7" i="5" s="1"/>
  <c r="AF8" i="5"/>
  <c r="AB33" i="3"/>
  <c r="AA32" i="3"/>
  <c r="AC32" i="3" s="1"/>
  <c r="Z32" i="3" s="1"/>
  <c r="AH34" i="1" l="1"/>
  <c r="AG33" i="1"/>
  <c r="AI33" i="1" s="1"/>
  <c r="AF33" i="1" s="1"/>
  <c r="AB34" i="3"/>
  <c r="AA33" i="3"/>
  <c r="AC33" i="3" s="1"/>
  <c r="Z33" i="3" s="1"/>
  <c r="AE8" i="5"/>
  <c r="AG8" i="5" s="1"/>
  <c r="AD8" i="5" s="1"/>
  <c r="AF9" i="5"/>
  <c r="AH35" i="1" l="1"/>
  <c r="AG34" i="1"/>
  <c r="AI34" i="1" s="1"/>
  <c r="AF34" i="1" s="1"/>
  <c r="AE9" i="5"/>
  <c r="AG9" i="5" s="1"/>
  <c r="AD9" i="5" s="1"/>
  <c r="AF10" i="5"/>
  <c r="AB35" i="3"/>
  <c r="AA34" i="3"/>
  <c r="AC34" i="3" s="1"/>
  <c r="Z34" i="3" s="1"/>
  <c r="AH36" i="1" l="1"/>
  <c r="AG35" i="1"/>
  <c r="AI35" i="1" s="1"/>
  <c r="AF35" i="1" s="1"/>
  <c r="AA35" i="3"/>
  <c r="AC35" i="3" s="1"/>
  <c r="Z35" i="3" s="1"/>
  <c r="AB36" i="3"/>
  <c r="AF11" i="5"/>
  <c r="AE10" i="5"/>
  <c r="AG10" i="5" s="1"/>
  <c r="AD10" i="5" s="1"/>
  <c r="AM6" i="1" l="1"/>
  <c r="AG36" i="1"/>
  <c r="AI36" i="1" s="1"/>
  <c r="AF36" i="1" s="1"/>
  <c r="AF12" i="5"/>
  <c r="AE11" i="5"/>
  <c r="AG11" i="5" s="1"/>
  <c r="AD11" i="5" s="1"/>
  <c r="AF6" i="3"/>
  <c r="AA36" i="3"/>
  <c r="AC36" i="3" s="1"/>
  <c r="Z36" i="3" s="1"/>
  <c r="AM7" i="1" l="1"/>
  <c r="AL6" i="1"/>
  <c r="AN6" i="1" s="1"/>
  <c r="AK6" i="1" s="1"/>
  <c r="AE6" i="3"/>
  <c r="AG6" i="3" s="1"/>
  <c r="AD6" i="3" s="1"/>
  <c r="AF7" i="3"/>
  <c r="AF13" i="5"/>
  <c r="AE12" i="5"/>
  <c r="AG12" i="5" s="1"/>
  <c r="AD12" i="5" s="1"/>
  <c r="AM8" i="1" l="1"/>
  <c r="AL7" i="1"/>
  <c r="AN7" i="1" s="1"/>
  <c r="AK7" i="1" s="1"/>
  <c r="AF14" i="5"/>
  <c r="AE13" i="5"/>
  <c r="AG13" i="5" s="1"/>
  <c r="AD13" i="5" s="1"/>
  <c r="AE7" i="3"/>
  <c r="AG7" i="3" s="1"/>
  <c r="AD7" i="3" s="1"/>
  <c r="AF8" i="3"/>
  <c r="AM9" i="1" l="1"/>
  <c r="AL8" i="1"/>
  <c r="AN8" i="1" s="1"/>
  <c r="AK8" i="1" s="1"/>
  <c r="AE8" i="3"/>
  <c r="AG8" i="3" s="1"/>
  <c r="AD8" i="3" s="1"/>
  <c r="AF9" i="3"/>
  <c r="AE14" i="5"/>
  <c r="AG14" i="5" s="1"/>
  <c r="AD14" i="5" s="1"/>
  <c r="AF15" i="5"/>
  <c r="AL9" i="1" l="1"/>
  <c r="AN9" i="1" s="1"/>
  <c r="AK9" i="1" s="1"/>
  <c r="AM10" i="1"/>
  <c r="AF16" i="5"/>
  <c r="AE15" i="5"/>
  <c r="AG15" i="5" s="1"/>
  <c r="AD15" i="5" s="1"/>
  <c r="AF10" i="3"/>
  <c r="AE9" i="3"/>
  <c r="AG9" i="3" s="1"/>
  <c r="AD9" i="3" s="1"/>
  <c r="AL10" i="1" l="1"/>
  <c r="AN10" i="1" s="1"/>
  <c r="AK10" i="1" s="1"/>
  <c r="AM11" i="1"/>
  <c r="AE10" i="3"/>
  <c r="AG10" i="3" s="1"/>
  <c r="AD10" i="3" s="1"/>
  <c r="AF11" i="3"/>
  <c r="AF17" i="5"/>
  <c r="AE16" i="5"/>
  <c r="AG16" i="5" s="1"/>
  <c r="AD16" i="5" s="1"/>
  <c r="AM12" i="1" l="1"/>
  <c r="AL11" i="1"/>
  <c r="AN11" i="1" s="1"/>
  <c r="AK11" i="1" s="1"/>
  <c r="AF18" i="5"/>
  <c r="AE17" i="5"/>
  <c r="AG17" i="5" s="1"/>
  <c r="AD17" i="5" s="1"/>
  <c r="AF12" i="3"/>
  <c r="AE11" i="3"/>
  <c r="AG11" i="3" s="1"/>
  <c r="AD11" i="3" s="1"/>
  <c r="AM13" i="1" l="1"/>
  <c r="AL12" i="1"/>
  <c r="AN12" i="1" s="1"/>
  <c r="AK12" i="1" s="1"/>
  <c r="AF13" i="3"/>
  <c r="AE12" i="3"/>
  <c r="AG12" i="3" s="1"/>
  <c r="AD12" i="3" s="1"/>
  <c r="AE18" i="5"/>
  <c r="AG18" i="5" s="1"/>
  <c r="AD18" i="5" s="1"/>
  <c r="AF19" i="5"/>
  <c r="AM14" i="1" l="1"/>
  <c r="AL13" i="1"/>
  <c r="AN13" i="1" s="1"/>
  <c r="AK13" i="1" s="1"/>
  <c r="AE19" i="5"/>
  <c r="AG19" i="5" s="1"/>
  <c r="AD19" i="5" s="1"/>
  <c r="AF20" i="5"/>
  <c r="AF14" i="3"/>
  <c r="AE13" i="3"/>
  <c r="AG13" i="3" s="1"/>
  <c r="AD13" i="3" s="1"/>
  <c r="AM15" i="1" l="1"/>
  <c r="AL14" i="1"/>
  <c r="AN14" i="1" s="1"/>
  <c r="AK14" i="1" s="1"/>
  <c r="AF15" i="3"/>
  <c r="AE14" i="3"/>
  <c r="AG14" i="3" s="1"/>
  <c r="AD14" i="3" s="1"/>
  <c r="AE20" i="5"/>
  <c r="AG20" i="5" s="1"/>
  <c r="AD20" i="5" s="1"/>
  <c r="AF21" i="5"/>
  <c r="AM16" i="1" l="1"/>
  <c r="AL15" i="1"/>
  <c r="AN15" i="1" s="1"/>
  <c r="AK15" i="1" s="1"/>
  <c r="AF22" i="5"/>
  <c r="AE21" i="5"/>
  <c r="AG21" i="5" s="1"/>
  <c r="AD21" i="5" s="1"/>
  <c r="AF16" i="3"/>
  <c r="AE15" i="3"/>
  <c r="AG15" i="3" s="1"/>
  <c r="AD15" i="3" s="1"/>
  <c r="AM17" i="1" l="1"/>
  <c r="AL16" i="1"/>
  <c r="AN16" i="1" s="1"/>
  <c r="AK16" i="1" s="1"/>
  <c r="AE16" i="3"/>
  <c r="AG16" i="3" s="1"/>
  <c r="AD16" i="3" s="1"/>
  <c r="AF17" i="3"/>
  <c r="AF23" i="5"/>
  <c r="AE22" i="5"/>
  <c r="AG22" i="5" s="1"/>
  <c r="AD22" i="5" s="1"/>
  <c r="AM18" i="1" l="1"/>
  <c r="AL17" i="1"/>
  <c r="AN17" i="1" s="1"/>
  <c r="AK17" i="1" s="1"/>
  <c r="AF24" i="5"/>
  <c r="AE23" i="5"/>
  <c r="AG23" i="5" s="1"/>
  <c r="AD23" i="5" s="1"/>
  <c r="AF18" i="3"/>
  <c r="AE17" i="3"/>
  <c r="AG17" i="3" s="1"/>
  <c r="AD17" i="3" s="1"/>
  <c r="AM19" i="1" l="1"/>
  <c r="AL18" i="1"/>
  <c r="AN18" i="1" s="1"/>
  <c r="AK18" i="1" s="1"/>
  <c r="AE18" i="3"/>
  <c r="AG18" i="3" s="1"/>
  <c r="AD18" i="3" s="1"/>
  <c r="AF19" i="3"/>
  <c r="AF25" i="5"/>
  <c r="AE24" i="5"/>
  <c r="AG24" i="5" s="1"/>
  <c r="AD24" i="5" s="1"/>
  <c r="AM20" i="1" l="1"/>
  <c r="AL19" i="1"/>
  <c r="AN19" i="1" s="1"/>
  <c r="AK19" i="1" s="1"/>
  <c r="AE25" i="5"/>
  <c r="AG25" i="5" s="1"/>
  <c r="AD25" i="5" s="1"/>
  <c r="AF26" i="5"/>
  <c r="AE19" i="3"/>
  <c r="AG19" i="3" s="1"/>
  <c r="AD19" i="3" s="1"/>
  <c r="AF20" i="3"/>
  <c r="AM21" i="1" l="1"/>
  <c r="AL20" i="1"/>
  <c r="AN20" i="1" s="1"/>
  <c r="AK20" i="1" s="1"/>
  <c r="AE20" i="3"/>
  <c r="AG20" i="3" s="1"/>
  <c r="AD20" i="3" s="1"/>
  <c r="AF21" i="3"/>
  <c r="AE26" i="5"/>
  <c r="AG26" i="5" s="1"/>
  <c r="AD26" i="5" s="1"/>
  <c r="AF27" i="5"/>
  <c r="AL21" i="1" l="1"/>
  <c r="AN21" i="1" s="1"/>
  <c r="AK21" i="1" s="1"/>
  <c r="AM22" i="1"/>
  <c r="AF28" i="5"/>
  <c r="AE27" i="5"/>
  <c r="AG27" i="5" s="1"/>
  <c r="AD27" i="5" s="1"/>
  <c r="AE21" i="3"/>
  <c r="AG21" i="3" s="1"/>
  <c r="AD21" i="3" s="1"/>
  <c r="AF22" i="3"/>
  <c r="AM23" i="1" l="1"/>
  <c r="AL22" i="1"/>
  <c r="AN22" i="1" s="1"/>
  <c r="AK22" i="1" s="1"/>
  <c r="AE22" i="3"/>
  <c r="AG22" i="3" s="1"/>
  <c r="AD22" i="3" s="1"/>
  <c r="AF23" i="3"/>
  <c r="AF29" i="5"/>
  <c r="AE28" i="5"/>
  <c r="AG28" i="5" s="1"/>
  <c r="AD28" i="5" s="1"/>
  <c r="AM24" i="1" l="1"/>
  <c r="AL23" i="1"/>
  <c r="AN23" i="1" s="1"/>
  <c r="AK23" i="1" s="1"/>
  <c r="AF30" i="5"/>
  <c r="AE29" i="5"/>
  <c r="AG29" i="5" s="1"/>
  <c r="AD29" i="5" s="1"/>
  <c r="AF24" i="3"/>
  <c r="AE23" i="3"/>
  <c r="AG23" i="3" s="1"/>
  <c r="AD23" i="3" s="1"/>
  <c r="AL24" i="1" l="1"/>
  <c r="AN24" i="1" s="1"/>
  <c r="AK24" i="1" s="1"/>
  <c r="AM25" i="1"/>
  <c r="AF25" i="3"/>
  <c r="AE24" i="3"/>
  <c r="AG24" i="3" s="1"/>
  <c r="AD24" i="3" s="1"/>
  <c r="AE30" i="5"/>
  <c r="AG30" i="5" s="1"/>
  <c r="AD30" i="5" s="1"/>
  <c r="AF31" i="5"/>
  <c r="AM26" i="1" l="1"/>
  <c r="AL25" i="1"/>
  <c r="AN25" i="1" s="1"/>
  <c r="AK25" i="1" s="1"/>
  <c r="AF32" i="5"/>
  <c r="AE31" i="5"/>
  <c r="AG31" i="5" s="1"/>
  <c r="AD31" i="5" s="1"/>
  <c r="AF26" i="3"/>
  <c r="AE25" i="3"/>
  <c r="AG25" i="3" s="1"/>
  <c r="AD25" i="3" s="1"/>
  <c r="AM27" i="1" l="1"/>
  <c r="AL26" i="1"/>
  <c r="AN26" i="1" s="1"/>
  <c r="AK26" i="1" s="1"/>
  <c r="AF27" i="3"/>
  <c r="AE26" i="3"/>
  <c r="AG26" i="3" s="1"/>
  <c r="AD26" i="3" s="1"/>
  <c r="AE32" i="5"/>
  <c r="AG32" i="5" s="1"/>
  <c r="AD32" i="5" s="1"/>
  <c r="AF33" i="5"/>
  <c r="AM28" i="1" l="1"/>
  <c r="AL27" i="1"/>
  <c r="AN27" i="1" s="1"/>
  <c r="AK27" i="1" s="1"/>
  <c r="AF34" i="5"/>
  <c r="AE33" i="5"/>
  <c r="AG33" i="5" s="1"/>
  <c r="AD33" i="5" s="1"/>
  <c r="AF28" i="3"/>
  <c r="AE27" i="3"/>
  <c r="AG27" i="3" s="1"/>
  <c r="AD27" i="3" s="1"/>
  <c r="AM29" i="1" l="1"/>
  <c r="AL28" i="1"/>
  <c r="AN28" i="1" s="1"/>
  <c r="AK28" i="1" s="1"/>
  <c r="AE28" i="3"/>
  <c r="AG28" i="3" s="1"/>
  <c r="AD28" i="3" s="1"/>
  <c r="AF29" i="3"/>
  <c r="AF35" i="5"/>
  <c r="AE34" i="5"/>
  <c r="AG34" i="5" s="1"/>
  <c r="AD34" i="5" s="1"/>
  <c r="AM30" i="1" l="1"/>
  <c r="AL29" i="1"/>
  <c r="AN29" i="1" s="1"/>
  <c r="AK29" i="1" s="1"/>
  <c r="AF36" i="5"/>
  <c r="AE35" i="5"/>
  <c r="AG35" i="5" s="1"/>
  <c r="AD35" i="5" s="1"/>
  <c r="AF30" i="3"/>
  <c r="AE29" i="3"/>
  <c r="AG29" i="3" s="1"/>
  <c r="AD29" i="3" s="1"/>
  <c r="AM31" i="1" l="1"/>
  <c r="AL30" i="1"/>
  <c r="AN30" i="1" s="1"/>
  <c r="AK30" i="1" s="1"/>
  <c r="AE30" i="3"/>
  <c r="AG30" i="3" s="1"/>
  <c r="AD30" i="3" s="1"/>
  <c r="AF31" i="3"/>
  <c r="AJ6" i="5"/>
  <c r="AE36" i="5"/>
  <c r="AG36" i="5" s="1"/>
  <c r="AD36" i="5" s="1"/>
  <c r="AM32" i="1" l="1"/>
  <c r="AL31" i="1"/>
  <c r="AN31" i="1" s="1"/>
  <c r="AK31" i="1" s="1"/>
  <c r="AI6" i="5"/>
  <c r="AK6" i="5" s="1"/>
  <c r="AH6" i="5" s="1"/>
  <c r="AJ7" i="5"/>
  <c r="AF32" i="3"/>
  <c r="AE31" i="3"/>
  <c r="AG31" i="3" s="1"/>
  <c r="AD31" i="3" s="1"/>
  <c r="AM33" i="1" l="1"/>
  <c r="AL32" i="1"/>
  <c r="AN32" i="1" s="1"/>
  <c r="AK32" i="1" s="1"/>
  <c r="AE32" i="3"/>
  <c r="AG32" i="3" s="1"/>
  <c r="AD32" i="3" s="1"/>
  <c r="AF33" i="3"/>
  <c r="AJ8" i="5"/>
  <c r="AI7" i="5"/>
  <c r="AK7" i="5" s="1"/>
  <c r="AH7" i="5" s="1"/>
  <c r="AL33" i="1" l="1"/>
  <c r="AN33" i="1" s="1"/>
  <c r="AK33" i="1" s="1"/>
  <c r="AM34" i="1"/>
  <c r="AI8" i="5"/>
  <c r="AK8" i="5" s="1"/>
  <c r="AH8" i="5" s="1"/>
  <c r="AJ9" i="5"/>
  <c r="AF34" i="3"/>
  <c r="AE33" i="3"/>
  <c r="AG33" i="3" s="1"/>
  <c r="AD33" i="3" s="1"/>
  <c r="AM35" i="1" l="1"/>
  <c r="AL34" i="1"/>
  <c r="AN34" i="1" s="1"/>
  <c r="AK34" i="1" s="1"/>
  <c r="AE34" i="3"/>
  <c r="AG34" i="3" s="1"/>
  <c r="AD34" i="3" s="1"/>
  <c r="AF35" i="3"/>
  <c r="AI9" i="5"/>
  <c r="AK9" i="5" s="1"/>
  <c r="AH9" i="5" s="1"/>
  <c r="AJ10" i="5"/>
  <c r="AL35" i="1" l="1"/>
  <c r="AN35" i="1" s="1"/>
  <c r="AK35" i="1" s="1"/>
  <c r="AM36" i="1"/>
  <c r="AJ11" i="5"/>
  <c r="AI10" i="5"/>
  <c r="AK10" i="5" s="1"/>
  <c r="AH10" i="5" s="1"/>
  <c r="AF36" i="3"/>
  <c r="AE35" i="3"/>
  <c r="AG35" i="3" s="1"/>
  <c r="AD35" i="3" s="1"/>
  <c r="AR6" i="1" l="1"/>
  <c r="AL36" i="1"/>
  <c r="AN36" i="1" s="1"/>
  <c r="AK36" i="1" s="1"/>
  <c r="AJ6" i="3"/>
  <c r="AE36" i="3"/>
  <c r="AG36" i="3" s="1"/>
  <c r="AD36" i="3" s="1"/>
  <c r="AI11" i="5"/>
  <c r="AK11" i="5" s="1"/>
  <c r="AH11" i="5" s="1"/>
  <c r="AJ12" i="5"/>
  <c r="AR7" i="1" l="1"/>
  <c r="AQ6" i="1"/>
  <c r="AS6" i="1" s="1"/>
  <c r="AP6" i="1" s="1"/>
  <c r="AJ13" i="5"/>
  <c r="AI12" i="5"/>
  <c r="AK12" i="5" s="1"/>
  <c r="AH12" i="5" s="1"/>
  <c r="AJ7" i="3"/>
  <c r="AI6" i="3"/>
  <c r="AK6" i="3" s="1"/>
  <c r="AH6" i="3" s="1"/>
  <c r="AR8" i="1" l="1"/>
  <c r="AQ7" i="1"/>
  <c r="AS7" i="1" s="1"/>
  <c r="AP7" i="1" s="1"/>
  <c r="AI7" i="3"/>
  <c r="AK7" i="3" s="1"/>
  <c r="AH7" i="3" s="1"/>
  <c r="AJ8" i="3"/>
  <c r="AJ14" i="5"/>
  <c r="AI13" i="5"/>
  <c r="AK13" i="5" s="1"/>
  <c r="AH13" i="5" s="1"/>
  <c r="AR9" i="1" l="1"/>
  <c r="AQ8" i="1"/>
  <c r="AS8" i="1" s="1"/>
  <c r="AP8" i="1" s="1"/>
  <c r="AJ15" i="5"/>
  <c r="AI14" i="5"/>
  <c r="AK14" i="5" s="1"/>
  <c r="AH14" i="5" s="1"/>
  <c r="AJ9" i="3"/>
  <c r="AI8" i="3"/>
  <c r="AK8" i="3" s="1"/>
  <c r="AH8" i="3" s="1"/>
  <c r="AR10" i="1" l="1"/>
  <c r="AQ9" i="1"/>
  <c r="AS9" i="1" s="1"/>
  <c r="AP9" i="1" s="1"/>
  <c r="AJ16" i="5"/>
  <c r="AI15" i="5"/>
  <c r="AK15" i="5" s="1"/>
  <c r="AH15" i="5" s="1"/>
  <c r="AI9" i="3"/>
  <c r="AK9" i="3" s="1"/>
  <c r="AH9" i="3" s="1"/>
  <c r="AJ10" i="3"/>
  <c r="AR11" i="1" l="1"/>
  <c r="AQ10" i="1"/>
  <c r="AS10" i="1" s="1"/>
  <c r="AP10" i="1" s="1"/>
  <c r="AJ11" i="3"/>
  <c r="AI10" i="3"/>
  <c r="AK10" i="3" s="1"/>
  <c r="AH10" i="3" s="1"/>
  <c r="AJ17" i="5"/>
  <c r="AI16" i="5"/>
  <c r="AK16" i="5" s="1"/>
  <c r="AH16" i="5" s="1"/>
  <c r="AR12" i="1" l="1"/>
  <c r="AQ11" i="1"/>
  <c r="AS11" i="1" s="1"/>
  <c r="AP11" i="1" s="1"/>
  <c r="AI17" i="5"/>
  <c r="AK17" i="5" s="1"/>
  <c r="AH17" i="5" s="1"/>
  <c r="AJ18" i="5"/>
  <c r="AJ12" i="3"/>
  <c r="AI11" i="3"/>
  <c r="AK11" i="3" s="1"/>
  <c r="AH11" i="3" s="1"/>
  <c r="AR13" i="1" l="1"/>
  <c r="AQ12" i="1"/>
  <c r="AS12" i="1" s="1"/>
  <c r="AP12" i="1" s="1"/>
  <c r="AJ13" i="3"/>
  <c r="AI12" i="3"/>
  <c r="AK12" i="3" s="1"/>
  <c r="AH12" i="3" s="1"/>
  <c r="AI18" i="5"/>
  <c r="AK18" i="5" s="1"/>
  <c r="AH18" i="5" s="1"/>
  <c r="AJ19" i="5"/>
  <c r="AR14" i="1" l="1"/>
  <c r="AQ13" i="1"/>
  <c r="AS13" i="1" s="1"/>
  <c r="AP13" i="1" s="1"/>
  <c r="AJ20" i="5"/>
  <c r="AI19" i="5"/>
  <c r="AK19" i="5" s="1"/>
  <c r="AH19" i="5" s="1"/>
  <c r="AJ14" i="3"/>
  <c r="AI13" i="3"/>
  <c r="AK13" i="3" s="1"/>
  <c r="AH13" i="3" s="1"/>
  <c r="AQ14" i="1" l="1"/>
  <c r="AS14" i="1" s="1"/>
  <c r="AP14" i="1" s="1"/>
  <c r="AR15" i="1"/>
  <c r="AI14" i="3"/>
  <c r="AK14" i="3" s="1"/>
  <c r="AH14" i="3" s="1"/>
  <c r="AJ15" i="3"/>
  <c r="AI20" i="5"/>
  <c r="AK20" i="5" s="1"/>
  <c r="AH20" i="5" s="1"/>
  <c r="AJ21" i="5"/>
  <c r="AR16" i="1" l="1"/>
  <c r="AQ15" i="1"/>
  <c r="AS15" i="1" s="1"/>
  <c r="AP15" i="1" s="1"/>
  <c r="AJ22" i="5"/>
  <c r="AI21" i="5"/>
  <c r="AK21" i="5" s="1"/>
  <c r="AH21" i="5" s="1"/>
  <c r="AI15" i="3"/>
  <c r="AK15" i="3" s="1"/>
  <c r="AH15" i="3" s="1"/>
  <c r="AJ16" i="3"/>
  <c r="AR17" i="1" l="1"/>
  <c r="AQ16" i="1"/>
  <c r="AS16" i="1" s="1"/>
  <c r="AP16" i="1" s="1"/>
  <c r="AJ17" i="3"/>
  <c r="AI16" i="3"/>
  <c r="AK16" i="3" s="1"/>
  <c r="AH16" i="3" s="1"/>
  <c r="AJ23" i="5"/>
  <c r="AI22" i="5"/>
  <c r="AK22" i="5" s="1"/>
  <c r="AH22" i="5" s="1"/>
  <c r="AR18" i="1" l="1"/>
  <c r="AQ17" i="1"/>
  <c r="AS17" i="1" s="1"/>
  <c r="AP17" i="1" s="1"/>
  <c r="AI23" i="5"/>
  <c r="AK23" i="5" s="1"/>
  <c r="AH23" i="5" s="1"/>
  <c r="AJ24" i="5"/>
  <c r="AJ18" i="3"/>
  <c r="AI17" i="3"/>
  <c r="AK17" i="3" s="1"/>
  <c r="AH17" i="3" s="1"/>
  <c r="AQ18" i="1" l="1"/>
  <c r="AS18" i="1" s="1"/>
  <c r="AP18" i="1" s="1"/>
  <c r="AR19" i="1"/>
  <c r="AJ19" i="3"/>
  <c r="AI18" i="3"/>
  <c r="AK18" i="3" s="1"/>
  <c r="AH18" i="3" s="1"/>
  <c r="AJ25" i="5"/>
  <c r="AI24" i="5"/>
  <c r="AK24" i="5" s="1"/>
  <c r="AH24" i="5" s="1"/>
  <c r="AR20" i="1" l="1"/>
  <c r="AQ19" i="1"/>
  <c r="AS19" i="1" s="1"/>
  <c r="AP19" i="1" s="1"/>
  <c r="AJ26" i="5"/>
  <c r="AI25" i="5"/>
  <c r="AK25" i="5" s="1"/>
  <c r="AH25" i="5" s="1"/>
  <c r="AI19" i="3"/>
  <c r="AK19" i="3" s="1"/>
  <c r="AH19" i="3" s="1"/>
  <c r="AJ20" i="3"/>
  <c r="AR21" i="1" l="1"/>
  <c r="AQ20" i="1"/>
  <c r="AS20" i="1" s="1"/>
  <c r="AP20" i="1" s="1"/>
  <c r="AJ21" i="3"/>
  <c r="AI20" i="3"/>
  <c r="AK20" i="3" s="1"/>
  <c r="AH20" i="3" s="1"/>
  <c r="AJ27" i="5"/>
  <c r="AI26" i="5"/>
  <c r="AK26" i="5" s="1"/>
  <c r="AH26" i="5" s="1"/>
  <c r="AR22" i="1" l="1"/>
  <c r="AQ21" i="1"/>
  <c r="AS21" i="1" s="1"/>
  <c r="AP21" i="1" s="1"/>
  <c r="AI27" i="5"/>
  <c r="AK27" i="5" s="1"/>
  <c r="AH27" i="5" s="1"/>
  <c r="AJ28" i="5"/>
  <c r="AI21" i="3"/>
  <c r="AK21" i="3" s="1"/>
  <c r="AH21" i="3" s="1"/>
  <c r="AJ22" i="3"/>
  <c r="AR23" i="1" l="1"/>
  <c r="AQ22" i="1"/>
  <c r="AS22" i="1" s="1"/>
  <c r="AP22" i="1" s="1"/>
  <c r="AJ23" i="3"/>
  <c r="AI22" i="3"/>
  <c r="AK22" i="3" s="1"/>
  <c r="AH22" i="3" s="1"/>
  <c r="AJ29" i="5"/>
  <c r="AI28" i="5"/>
  <c r="AK28" i="5" s="1"/>
  <c r="AH28" i="5" s="1"/>
  <c r="AR24" i="1" l="1"/>
  <c r="AQ23" i="1"/>
  <c r="AS23" i="1" s="1"/>
  <c r="AP23" i="1" s="1"/>
  <c r="AI29" i="5"/>
  <c r="AK29" i="5" s="1"/>
  <c r="AH29" i="5" s="1"/>
  <c r="AJ30" i="5"/>
  <c r="AJ24" i="3"/>
  <c r="AI23" i="3"/>
  <c r="AK23" i="3" s="1"/>
  <c r="AH23" i="3" s="1"/>
  <c r="AR25" i="1" l="1"/>
  <c r="AQ24" i="1"/>
  <c r="AS24" i="1" s="1"/>
  <c r="AP24" i="1" s="1"/>
  <c r="AJ25" i="3"/>
  <c r="AI24" i="3"/>
  <c r="AK24" i="3" s="1"/>
  <c r="AH24" i="3" s="1"/>
  <c r="AI30" i="5"/>
  <c r="AK30" i="5" s="1"/>
  <c r="AH30" i="5" s="1"/>
  <c r="AJ31" i="5"/>
  <c r="AR26" i="1" l="1"/>
  <c r="AQ25" i="1"/>
  <c r="AS25" i="1" s="1"/>
  <c r="AP25" i="1" s="1"/>
  <c r="AJ32" i="5"/>
  <c r="AI31" i="5"/>
  <c r="AK31" i="5" s="1"/>
  <c r="AH31" i="5" s="1"/>
  <c r="AJ26" i="3"/>
  <c r="AI25" i="3"/>
  <c r="AK25" i="3" s="1"/>
  <c r="AH25" i="3" s="1"/>
  <c r="AQ26" i="1" l="1"/>
  <c r="AS26" i="1" s="1"/>
  <c r="AP26" i="1" s="1"/>
  <c r="AR27" i="1"/>
  <c r="AI26" i="3"/>
  <c r="AK26" i="3" s="1"/>
  <c r="AH26" i="3" s="1"/>
  <c r="AJ27" i="3"/>
  <c r="AI32" i="5"/>
  <c r="AK32" i="5" s="1"/>
  <c r="AH32" i="5" s="1"/>
  <c r="AJ33" i="5"/>
  <c r="AR28" i="1" l="1"/>
  <c r="AQ27" i="1"/>
  <c r="AS27" i="1" s="1"/>
  <c r="AP27" i="1" s="1"/>
  <c r="AI33" i="5"/>
  <c r="AK33" i="5" s="1"/>
  <c r="AH33" i="5" s="1"/>
  <c r="AJ34" i="5"/>
  <c r="AI27" i="3"/>
  <c r="AK27" i="3" s="1"/>
  <c r="AH27" i="3" s="1"/>
  <c r="AJ28" i="3"/>
  <c r="AR29" i="1" l="1"/>
  <c r="AQ28" i="1"/>
  <c r="AS28" i="1" s="1"/>
  <c r="AP28" i="1" s="1"/>
  <c r="AJ29" i="3"/>
  <c r="AI28" i="3"/>
  <c r="AK28" i="3" s="1"/>
  <c r="AH28" i="3" s="1"/>
  <c r="AJ35" i="5"/>
  <c r="AI34" i="5"/>
  <c r="AK34" i="5" s="1"/>
  <c r="AH34" i="5" s="1"/>
  <c r="AQ29" i="1" l="1"/>
  <c r="AS29" i="1" s="1"/>
  <c r="AP29" i="1" s="1"/>
  <c r="AR30" i="1"/>
  <c r="AI35" i="5"/>
  <c r="AK35" i="5" s="1"/>
  <c r="AH35" i="5" s="1"/>
  <c r="AN6" i="5"/>
  <c r="AJ30" i="3"/>
  <c r="AI29" i="3"/>
  <c r="AK29" i="3" s="1"/>
  <c r="AH29" i="3" s="1"/>
  <c r="AQ30" i="1" l="1"/>
  <c r="AS30" i="1" s="1"/>
  <c r="AP30" i="1" s="1"/>
  <c r="AR31" i="1"/>
  <c r="AJ31" i="3"/>
  <c r="AI30" i="3"/>
  <c r="AK30" i="3" s="1"/>
  <c r="AH30" i="3" s="1"/>
  <c r="AM6" i="5"/>
  <c r="AO6" i="5" s="1"/>
  <c r="AL6" i="5" s="1"/>
  <c r="AN7" i="5"/>
  <c r="AR32" i="1" l="1"/>
  <c r="AQ31" i="1"/>
  <c r="AS31" i="1" s="1"/>
  <c r="AP31" i="1" s="1"/>
  <c r="AI31" i="3"/>
  <c r="AK31" i="3" s="1"/>
  <c r="AH31" i="3" s="1"/>
  <c r="AJ32" i="3"/>
  <c r="AM7" i="5"/>
  <c r="AO7" i="5" s="1"/>
  <c r="AL7" i="5" s="1"/>
  <c r="AN8" i="5"/>
  <c r="AR33" i="1" l="1"/>
  <c r="AQ32" i="1"/>
  <c r="AS32" i="1" s="1"/>
  <c r="AP32" i="1" s="1"/>
  <c r="AM8" i="5"/>
  <c r="AO8" i="5" s="1"/>
  <c r="AL8" i="5" s="1"/>
  <c r="AN9" i="5"/>
  <c r="AJ33" i="3"/>
  <c r="AI32" i="3"/>
  <c r="AK32" i="3" s="1"/>
  <c r="AH32" i="3" s="1"/>
  <c r="AR34" i="1" l="1"/>
  <c r="AQ33" i="1"/>
  <c r="AS33" i="1" s="1"/>
  <c r="AP33" i="1" s="1"/>
  <c r="AI33" i="3"/>
  <c r="AK33" i="3" s="1"/>
  <c r="AH33" i="3" s="1"/>
  <c r="AJ34" i="3"/>
  <c r="AM9" i="5"/>
  <c r="AO9" i="5" s="1"/>
  <c r="AL9" i="5" s="1"/>
  <c r="AN10" i="5"/>
  <c r="AR35" i="1" l="1"/>
  <c r="AQ34" i="1"/>
  <c r="AS34" i="1" s="1"/>
  <c r="AP34" i="1" s="1"/>
  <c r="AM10" i="5"/>
  <c r="AO10" i="5" s="1"/>
  <c r="AL10" i="5" s="1"/>
  <c r="AN11" i="5"/>
  <c r="AJ35" i="3"/>
  <c r="AI34" i="3"/>
  <c r="AK34" i="3" s="1"/>
  <c r="AH34" i="3" s="1"/>
  <c r="AQ35" i="1" l="1"/>
  <c r="AS35" i="1" s="1"/>
  <c r="AP35" i="1" s="1"/>
  <c r="AW6" i="1"/>
  <c r="AN6" i="3"/>
  <c r="AI35" i="3"/>
  <c r="AK35" i="3" s="1"/>
  <c r="AH35" i="3" s="1"/>
  <c r="AM11" i="5"/>
  <c r="AO11" i="5" s="1"/>
  <c r="AL11" i="5" s="1"/>
  <c r="AN12" i="5"/>
  <c r="AW7" i="1" l="1"/>
  <c r="AV6" i="1"/>
  <c r="AX6" i="1" s="1"/>
  <c r="AU6" i="1" s="1"/>
  <c r="AM12" i="5"/>
  <c r="AO12" i="5" s="1"/>
  <c r="AL12" i="5" s="1"/>
  <c r="AN13" i="5"/>
  <c r="AN7" i="3"/>
  <c r="AM6" i="3"/>
  <c r="AO6" i="3" s="1"/>
  <c r="AL6" i="3" s="1"/>
  <c r="AW8" i="1" l="1"/>
  <c r="AV7" i="1"/>
  <c r="AX7" i="1" s="1"/>
  <c r="AU7" i="1" s="1"/>
  <c r="AN8" i="3"/>
  <c r="AM7" i="3"/>
  <c r="AO7" i="3" s="1"/>
  <c r="AL7" i="3" s="1"/>
  <c r="AM13" i="5"/>
  <c r="AO13" i="5" s="1"/>
  <c r="AL13" i="5" s="1"/>
  <c r="AN14" i="5"/>
  <c r="AV8" i="1" l="1"/>
  <c r="AX8" i="1" s="1"/>
  <c r="AU8" i="1" s="1"/>
  <c r="AW9" i="1"/>
  <c r="AM14" i="5"/>
  <c r="AO14" i="5" s="1"/>
  <c r="AL14" i="5" s="1"/>
  <c r="AN15" i="5"/>
  <c r="AM8" i="3"/>
  <c r="AO8" i="3" s="1"/>
  <c r="AL8" i="3" s="1"/>
  <c r="AN9" i="3"/>
  <c r="AW10" i="1" l="1"/>
  <c r="AV9" i="1"/>
  <c r="AX9" i="1" s="1"/>
  <c r="AU9" i="1" s="1"/>
  <c r="AM9" i="3"/>
  <c r="AO9" i="3" s="1"/>
  <c r="AL9" i="3" s="1"/>
  <c r="AN10" i="3"/>
  <c r="AN16" i="5"/>
  <c r="AM15" i="5"/>
  <c r="AO15" i="5" s="1"/>
  <c r="AL15" i="5" s="1"/>
  <c r="AW11" i="1" l="1"/>
  <c r="AV10" i="1"/>
  <c r="AX10" i="1" s="1"/>
  <c r="AU10" i="1" s="1"/>
  <c r="AM16" i="5"/>
  <c r="AO16" i="5" s="1"/>
  <c r="AL16" i="5" s="1"/>
  <c r="AN17" i="5"/>
  <c r="AN11" i="3"/>
  <c r="AM10" i="3"/>
  <c r="AO10" i="3" s="1"/>
  <c r="AL10" i="3" s="1"/>
  <c r="AW12" i="1" l="1"/>
  <c r="AV11" i="1"/>
  <c r="AX11" i="1" s="1"/>
  <c r="AU11" i="1" s="1"/>
  <c r="AN12" i="3"/>
  <c r="AM11" i="3"/>
  <c r="AO11" i="3" s="1"/>
  <c r="AL11" i="3" s="1"/>
  <c r="AN18" i="5"/>
  <c r="AM17" i="5"/>
  <c r="AO17" i="5" s="1"/>
  <c r="AL17" i="5" s="1"/>
  <c r="AW13" i="1" l="1"/>
  <c r="AV12" i="1"/>
  <c r="AX12" i="1" s="1"/>
  <c r="AU12" i="1" s="1"/>
  <c r="AN19" i="5"/>
  <c r="AM18" i="5"/>
  <c r="AO18" i="5" s="1"/>
  <c r="AL18" i="5" s="1"/>
  <c r="AN13" i="3"/>
  <c r="AM12" i="3"/>
  <c r="AO12" i="3" s="1"/>
  <c r="AL12" i="3" s="1"/>
  <c r="AW14" i="1" l="1"/>
  <c r="AV13" i="1"/>
  <c r="AX13" i="1" s="1"/>
  <c r="AU13" i="1" s="1"/>
  <c r="AN14" i="3"/>
  <c r="AM13" i="3"/>
  <c r="AO13" i="3" s="1"/>
  <c r="AL13" i="3" s="1"/>
  <c r="AM19" i="5"/>
  <c r="AO19" i="5" s="1"/>
  <c r="AL19" i="5" s="1"/>
  <c r="AN20" i="5"/>
  <c r="AW15" i="1" l="1"/>
  <c r="AV14" i="1"/>
  <c r="AX14" i="1" s="1"/>
  <c r="AU14" i="1" s="1"/>
  <c r="AM20" i="5"/>
  <c r="AO20" i="5" s="1"/>
  <c r="AL20" i="5" s="1"/>
  <c r="AN21" i="5"/>
  <c r="AN15" i="3"/>
  <c r="AM14" i="3"/>
  <c r="AO14" i="3" s="1"/>
  <c r="AL14" i="3" s="1"/>
  <c r="AW16" i="1" l="1"/>
  <c r="AV15" i="1"/>
  <c r="AX15" i="1" s="1"/>
  <c r="AU15" i="1" s="1"/>
  <c r="AM15" i="3"/>
  <c r="AO15" i="3" s="1"/>
  <c r="AL15" i="3" s="1"/>
  <c r="AN16" i="3"/>
  <c r="AM21" i="5"/>
  <c r="AO21" i="5" s="1"/>
  <c r="AL21" i="5" s="1"/>
  <c r="AN22" i="5"/>
  <c r="AW17" i="1" l="1"/>
  <c r="AV16" i="1"/>
  <c r="AX16" i="1" s="1"/>
  <c r="AU16" i="1" s="1"/>
  <c r="AM22" i="5"/>
  <c r="AO22" i="5" s="1"/>
  <c r="AL22" i="5" s="1"/>
  <c r="AN23" i="5"/>
  <c r="AN17" i="3"/>
  <c r="AM16" i="3"/>
  <c r="AO16" i="3" s="1"/>
  <c r="AL16" i="3" s="1"/>
  <c r="AW18" i="1" l="1"/>
  <c r="AV17" i="1"/>
  <c r="AX17" i="1" s="1"/>
  <c r="AU17" i="1" s="1"/>
  <c r="AM17" i="3"/>
  <c r="AO17" i="3" s="1"/>
  <c r="AL17" i="3" s="1"/>
  <c r="AN18" i="3"/>
  <c r="AM23" i="5"/>
  <c r="AO23" i="5" s="1"/>
  <c r="AL23" i="5" s="1"/>
  <c r="AN24" i="5"/>
  <c r="AW19" i="1" l="1"/>
  <c r="AV18" i="1"/>
  <c r="AX18" i="1" s="1"/>
  <c r="AU18" i="1" s="1"/>
  <c r="AN25" i="5"/>
  <c r="AM24" i="5"/>
  <c r="AO24" i="5" s="1"/>
  <c r="AL24" i="5" s="1"/>
  <c r="AN19" i="3"/>
  <c r="AM18" i="3"/>
  <c r="AO18" i="3" s="1"/>
  <c r="AL18" i="3" s="1"/>
  <c r="AW20" i="1" l="1"/>
  <c r="AV19" i="1"/>
  <c r="AX19" i="1" s="1"/>
  <c r="AU19" i="1" s="1"/>
  <c r="AN20" i="3"/>
  <c r="AM19" i="3"/>
  <c r="AO19" i="3" s="1"/>
  <c r="AL19" i="3" s="1"/>
  <c r="AM25" i="5"/>
  <c r="AO25" i="5" s="1"/>
  <c r="AL25" i="5" s="1"/>
  <c r="AN26" i="5"/>
  <c r="AV20" i="1" l="1"/>
  <c r="AX20" i="1" s="1"/>
  <c r="AU20" i="1" s="1"/>
  <c r="AW21" i="1"/>
  <c r="AM26" i="5"/>
  <c r="AO26" i="5" s="1"/>
  <c r="AL26" i="5" s="1"/>
  <c r="AN27" i="5"/>
  <c r="AM20" i="3"/>
  <c r="AO20" i="3" s="1"/>
  <c r="AL20" i="3" s="1"/>
  <c r="AN21" i="3"/>
  <c r="AW22" i="1" l="1"/>
  <c r="AV21" i="1"/>
  <c r="AX21" i="1" s="1"/>
  <c r="AU21" i="1" s="1"/>
  <c r="AN22" i="3"/>
  <c r="AM21" i="3"/>
  <c r="AO21" i="3" s="1"/>
  <c r="AL21" i="3" s="1"/>
  <c r="AN28" i="5"/>
  <c r="AM27" i="5"/>
  <c r="AO27" i="5" s="1"/>
  <c r="AL27" i="5" s="1"/>
  <c r="AW23" i="1" l="1"/>
  <c r="AV22" i="1"/>
  <c r="AX22" i="1" s="1"/>
  <c r="AU22" i="1" s="1"/>
  <c r="AM28" i="5"/>
  <c r="AO28" i="5" s="1"/>
  <c r="AL28" i="5" s="1"/>
  <c r="AN29" i="5"/>
  <c r="AN23" i="3"/>
  <c r="AM22" i="3"/>
  <c r="AO22" i="3" s="1"/>
  <c r="AL22" i="3" s="1"/>
  <c r="AV23" i="1" l="1"/>
  <c r="AX23" i="1" s="1"/>
  <c r="AU23" i="1" s="1"/>
  <c r="AW24" i="1"/>
  <c r="AN24" i="3"/>
  <c r="AM23" i="3"/>
  <c r="AO23" i="3" s="1"/>
  <c r="AL23" i="3" s="1"/>
  <c r="AN30" i="5"/>
  <c r="AM29" i="5"/>
  <c r="AO29" i="5" s="1"/>
  <c r="AL29" i="5" s="1"/>
  <c r="AW25" i="1" l="1"/>
  <c r="AV24" i="1"/>
  <c r="AX24" i="1" s="1"/>
  <c r="AU24" i="1" s="1"/>
  <c r="AN31" i="5"/>
  <c r="AM30" i="5"/>
  <c r="AO30" i="5" s="1"/>
  <c r="AL30" i="5" s="1"/>
  <c r="AN25" i="3"/>
  <c r="AM24" i="3"/>
  <c r="AO24" i="3" s="1"/>
  <c r="AL24" i="3" s="1"/>
  <c r="AW26" i="1" l="1"/>
  <c r="AV25" i="1"/>
  <c r="AX25" i="1" s="1"/>
  <c r="AU25" i="1" s="1"/>
  <c r="AM25" i="3"/>
  <c r="AO25" i="3" s="1"/>
  <c r="AL25" i="3" s="1"/>
  <c r="AN26" i="3"/>
  <c r="AM31" i="5"/>
  <c r="AO31" i="5" s="1"/>
  <c r="AL31" i="5" s="1"/>
  <c r="AN32" i="5"/>
  <c r="AW27" i="1" l="1"/>
  <c r="AV26" i="1"/>
  <c r="AX26" i="1" s="1"/>
  <c r="AU26" i="1" s="1"/>
  <c r="AM32" i="5"/>
  <c r="AO32" i="5" s="1"/>
  <c r="AL32" i="5" s="1"/>
  <c r="AN33" i="5"/>
  <c r="AN27" i="3"/>
  <c r="AM26" i="3"/>
  <c r="AO26" i="3" s="1"/>
  <c r="AL26" i="3" s="1"/>
  <c r="AW28" i="1" l="1"/>
  <c r="AV27" i="1"/>
  <c r="AX27" i="1" s="1"/>
  <c r="AU27" i="1" s="1"/>
  <c r="AN28" i="3"/>
  <c r="AM27" i="3"/>
  <c r="AO27" i="3" s="1"/>
  <c r="AL27" i="3" s="1"/>
  <c r="AN34" i="5"/>
  <c r="AM33" i="5"/>
  <c r="AO33" i="5" s="1"/>
  <c r="AL33" i="5" s="1"/>
  <c r="AW29" i="1" l="1"/>
  <c r="AV28" i="1"/>
  <c r="AX28" i="1" s="1"/>
  <c r="AU28" i="1" s="1"/>
  <c r="AM34" i="5"/>
  <c r="AO34" i="5" s="1"/>
  <c r="AL34" i="5" s="1"/>
  <c r="AN35" i="5"/>
  <c r="AN29" i="3"/>
  <c r="AM28" i="3"/>
  <c r="AO28" i="3" s="1"/>
  <c r="AL28" i="3" s="1"/>
  <c r="AV29" i="1" l="1"/>
  <c r="AX29" i="1" s="1"/>
  <c r="AU29" i="1" s="1"/>
  <c r="AW30" i="1"/>
  <c r="AN30" i="3"/>
  <c r="AM29" i="3"/>
  <c r="AO29" i="3" s="1"/>
  <c r="AL29" i="3" s="1"/>
  <c r="AN36" i="5"/>
  <c r="AM35" i="5"/>
  <c r="AO35" i="5" s="1"/>
  <c r="AL35" i="5" s="1"/>
  <c r="AW31" i="1" l="1"/>
  <c r="AV30" i="1"/>
  <c r="AX30" i="1" s="1"/>
  <c r="AU30" i="1" s="1"/>
  <c r="AM36" i="5"/>
  <c r="AO36" i="5" s="1"/>
  <c r="AL36" i="5" s="1"/>
  <c r="AR6" i="5"/>
  <c r="AN31" i="3"/>
  <c r="AM30" i="3"/>
  <c r="AO30" i="3" s="1"/>
  <c r="AL30" i="3" s="1"/>
  <c r="AW32" i="1" l="1"/>
  <c r="AV31" i="1"/>
  <c r="AX31" i="1" s="1"/>
  <c r="AU31" i="1" s="1"/>
  <c r="AN32" i="3"/>
  <c r="AM31" i="3"/>
  <c r="AO31" i="3" s="1"/>
  <c r="AL31" i="3" s="1"/>
  <c r="AQ6" i="5"/>
  <c r="AS6" i="5" s="1"/>
  <c r="AP6" i="5" s="1"/>
  <c r="AR7" i="5"/>
  <c r="AV32" i="1" l="1"/>
  <c r="AX32" i="1" s="1"/>
  <c r="AU32" i="1" s="1"/>
  <c r="AW33" i="1"/>
  <c r="AR8" i="5"/>
  <c r="AQ7" i="5"/>
  <c r="AS7" i="5" s="1"/>
  <c r="AP7" i="5" s="1"/>
  <c r="AM32" i="3"/>
  <c r="AO32" i="3" s="1"/>
  <c r="AL32" i="3" s="1"/>
  <c r="AN33" i="3"/>
  <c r="AW34" i="1" l="1"/>
  <c r="AV33" i="1"/>
  <c r="AX33" i="1" s="1"/>
  <c r="AU33" i="1" s="1"/>
  <c r="AN34" i="3"/>
  <c r="AM33" i="3"/>
  <c r="AO33" i="3" s="1"/>
  <c r="AL33" i="3" s="1"/>
  <c r="AR9" i="5"/>
  <c r="AQ8" i="5"/>
  <c r="AS8" i="5" s="1"/>
  <c r="AP8" i="5" s="1"/>
  <c r="AW35" i="1" l="1"/>
  <c r="AV34" i="1"/>
  <c r="AX34" i="1" s="1"/>
  <c r="AU34" i="1" s="1"/>
  <c r="AR10" i="5"/>
  <c r="AQ9" i="5"/>
  <c r="AS9" i="5" s="1"/>
  <c r="AP9" i="5" s="1"/>
  <c r="AN35" i="3"/>
  <c r="AM34" i="3"/>
  <c r="AO34" i="3" s="1"/>
  <c r="AL34" i="3" s="1"/>
  <c r="AV35" i="1" l="1"/>
  <c r="AX35" i="1" s="1"/>
  <c r="AU35" i="1" s="1"/>
  <c r="AW36" i="1"/>
  <c r="AN36" i="3"/>
  <c r="AM35" i="3"/>
  <c r="AO35" i="3" s="1"/>
  <c r="AL35" i="3" s="1"/>
  <c r="AQ10" i="5"/>
  <c r="AS10" i="5" s="1"/>
  <c r="AP10" i="5" s="1"/>
  <c r="AR11" i="5"/>
  <c r="BB6" i="1" l="1"/>
  <c r="AV36" i="1"/>
  <c r="AX36" i="1" s="1"/>
  <c r="AU36" i="1" s="1"/>
  <c r="AR12" i="5"/>
  <c r="AQ11" i="5"/>
  <c r="AS11" i="5" s="1"/>
  <c r="AP11" i="5" s="1"/>
  <c r="AR6" i="3"/>
  <c r="AM36" i="3"/>
  <c r="AO36" i="3" s="1"/>
  <c r="AL36" i="3" s="1"/>
  <c r="BB7" i="1" l="1"/>
  <c r="BA6" i="1"/>
  <c r="BC6" i="1" s="1"/>
  <c r="AZ6" i="1" s="1"/>
  <c r="AQ6" i="3"/>
  <c r="AS6" i="3" s="1"/>
  <c r="AP6" i="3" s="1"/>
  <c r="AR7" i="3"/>
  <c r="AR13" i="5"/>
  <c r="AQ12" i="5"/>
  <c r="AS12" i="5" s="1"/>
  <c r="AP12" i="5" s="1"/>
  <c r="BB8" i="1" l="1"/>
  <c r="BA7" i="1"/>
  <c r="BC7" i="1" s="1"/>
  <c r="AZ7" i="1" s="1"/>
  <c r="AR14" i="5"/>
  <c r="AQ13" i="5"/>
  <c r="AS13" i="5" s="1"/>
  <c r="AP13" i="5" s="1"/>
  <c r="AR8" i="3"/>
  <c r="AQ7" i="3"/>
  <c r="AS7" i="3" s="1"/>
  <c r="AP7" i="3" s="1"/>
  <c r="BB9" i="1" l="1"/>
  <c r="BA8" i="1"/>
  <c r="BC8" i="1" s="1"/>
  <c r="AZ8" i="1" s="1"/>
  <c r="AQ8" i="3"/>
  <c r="AS8" i="3" s="1"/>
  <c r="AP8" i="3" s="1"/>
  <c r="AR9" i="3"/>
  <c r="AQ14" i="5"/>
  <c r="AS14" i="5" s="1"/>
  <c r="AP14" i="5" s="1"/>
  <c r="AR15" i="5"/>
  <c r="BB10" i="1" l="1"/>
  <c r="BA9" i="1"/>
  <c r="BC9" i="1" s="1"/>
  <c r="AZ9" i="1" s="1"/>
  <c r="AQ15" i="5"/>
  <c r="AS15" i="5" s="1"/>
  <c r="AP15" i="5" s="1"/>
  <c r="AR16" i="5"/>
  <c r="AR10" i="3"/>
  <c r="AQ9" i="3"/>
  <c r="AS9" i="3" s="1"/>
  <c r="AP9" i="3" s="1"/>
  <c r="BB11" i="1" l="1"/>
  <c r="BA10" i="1"/>
  <c r="BC10" i="1" s="1"/>
  <c r="AZ10" i="1" s="1"/>
  <c r="AR11" i="3"/>
  <c r="AQ10" i="3"/>
  <c r="AS10" i="3" s="1"/>
  <c r="AP10" i="3" s="1"/>
  <c r="AQ16" i="5"/>
  <c r="AS16" i="5" s="1"/>
  <c r="AP16" i="5" s="1"/>
  <c r="AR17" i="5"/>
  <c r="BB12" i="1" l="1"/>
  <c r="BA11" i="1"/>
  <c r="BC11" i="1" s="1"/>
  <c r="AZ11" i="1" s="1"/>
  <c r="AR18" i="5"/>
  <c r="AQ17" i="5"/>
  <c r="AS17" i="5" s="1"/>
  <c r="AP17" i="5" s="1"/>
  <c r="AR12" i="3"/>
  <c r="AQ11" i="3"/>
  <c r="AS11" i="3" s="1"/>
  <c r="AP11" i="3" s="1"/>
  <c r="BA12" i="1" l="1"/>
  <c r="BC12" i="1" s="1"/>
  <c r="AZ12" i="1" s="1"/>
  <c r="BB13" i="1"/>
  <c r="AR13" i="3"/>
  <c r="AQ12" i="3"/>
  <c r="AS12" i="3" s="1"/>
  <c r="AP12" i="3" s="1"/>
  <c r="AR19" i="5"/>
  <c r="AQ18" i="5"/>
  <c r="AS18" i="5" s="1"/>
  <c r="AP18" i="5" s="1"/>
  <c r="BA13" i="1" l="1"/>
  <c r="BC13" i="1" s="1"/>
  <c r="AZ13" i="1" s="1"/>
  <c r="BB14" i="1"/>
  <c r="AR20" i="5"/>
  <c r="AQ19" i="5"/>
  <c r="AS19" i="5" s="1"/>
  <c r="AP19" i="5" s="1"/>
  <c r="AQ13" i="3"/>
  <c r="AS13" i="3" s="1"/>
  <c r="AP13" i="3" s="1"/>
  <c r="AR14" i="3"/>
  <c r="BB15" i="1" l="1"/>
  <c r="BA14" i="1"/>
  <c r="BC14" i="1" s="1"/>
  <c r="AZ14" i="1" s="1"/>
  <c r="AQ14" i="3"/>
  <c r="AS14" i="3" s="1"/>
  <c r="AP14" i="3" s="1"/>
  <c r="AR15" i="3"/>
  <c r="AR21" i="5"/>
  <c r="AQ20" i="5"/>
  <c r="AS20" i="5" s="1"/>
  <c r="AP20" i="5" s="1"/>
  <c r="BA15" i="1" l="1"/>
  <c r="BC15" i="1" s="1"/>
  <c r="AZ15" i="1" s="1"/>
  <c r="BB16" i="1"/>
  <c r="AQ21" i="5"/>
  <c r="AS21" i="5" s="1"/>
  <c r="AP21" i="5" s="1"/>
  <c r="AR22" i="5"/>
  <c r="AR16" i="3"/>
  <c r="AQ15" i="3"/>
  <c r="AS15" i="3" s="1"/>
  <c r="AP15" i="3" s="1"/>
  <c r="BA16" i="1" l="1"/>
  <c r="BC16" i="1" s="1"/>
  <c r="AZ16" i="1" s="1"/>
  <c r="BB17" i="1"/>
  <c r="AR17" i="3"/>
  <c r="AQ16" i="3"/>
  <c r="AS16" i="3" s="1"/>
  <c r="AP16" i="3" s="1"/>
  <c r="AQ22" i="5"/>
  <c r="AS22" i="5" s="1"/>
  <c r="AP22" i="5" s="1"/>
  <c r="AR23" i="5"/>
  <c r="BB18" i="1" l="1"/>
  <c r="BA17" i="1"/>
  <c r="BC17" i="1" s="1"/>
  <c r="AZ17" i="1" s="1"/>
  <c r="AR24" i="5"/>
  <c r="AQ23" i="5"/>
  <c r="AS23" i="5" s="1"/>
  <c r="AP23" i="5" s="1"/>
  <c r="AR18" i="3"/>
  <c r="AQ17" i="3"/>
  <c r="AS17" i="3" s="1"/>
  <c r="AP17" i="3" s="1"/>
  <c r="BB19" i="1" l="1"/>
  <c r="BA18" i="1"/>
  <c r="BC18" i="1" s="1"/>
  <c r="AZ18" i="1" s="1"/>
  <c r="AR19" i="3"/>
  <c r="AQ18" i="3"/>
  <c r="AS18" i="3" s="1"/>
  <c r="AP18" i="3" s="1"/>
  <c r="AR25" i="5"/>
  <c r="AQ24" i="5"/>
  <c r="AS24" i="5" s="1"/>
  <c r="AP24" i="5" s="1"/>
  <c r="BA19" i="1" l="1"/>
  <c r="BC19" i="1" s="1"/>
  <c r="AZ19" i="1" s="1"/>
  <c r="BB20" i="1"/>
  <c r="AQ25" i="5"/>
  <c r="AS25" i="5" s="1"/>
  <c r="AP25" i="5" s="1"/>
  <c r="AR26" i="5"/>
  <c r="AR20" i="3"/>
  <c r="AQ19" i="3"/>
  <c r="AS19" i="3" s="1"/>
  <c r="AP19" i="3" s="1"/>
  <c r="BB21" i="1" l="1"/>
  <c r="BA20" i="1"/>
  <c r="BC20" i="1" s="1"/>
  <c r="AZ20" i="1" s="1"/>
  <c r="AR21" i="3"/>
  <c r="AQ20" i="3"/>
  <c r="AS20" i="3" s="1"/>
  <c r="AP20" i="3" s="1"/>
  <c r="AR27" i="5"/>
  <c r="AQ26" i="5"/>
  <c r="AS26" i="5" s="1"/>
  <c r="AP26" i="5" s="1"/>
  <c r="BB22" i="1" l="1"/>
  <c r="BA21" i="1"/>
  <c r="BC21" i="1" s="1"/>
  <c r="AZ21" i="1" s="1"/>
  <c r="AQ27" i="5"/>
  <c r="AS27" i="5" s="1"/>
  <c r="AP27" i="5" s="1"/>
  <c r="AR28" i="5"/>
  <c r="AR22" i="3"/>
  <c r="AQ21" i="3"/>
  <c r="AS21" i="3" s="1"/>
  <c r="AP21" i="3" s="1"/>
  <c r="BB23" i="1" l="1"/>
  <c r="BA22" i="1"/>
  <c r="BC22" i="1" s="1"/>
  <c r="AZ22" i="1" s="1"/>
  <c r="AQ22" i="3"/>
  <c r="AS22" i="3" s="1"/>
  <c r="AP22" i="3" s="1"/>
  <c r="AR23" i="3"/>
  <c r="AQ28" i="5"/>
  <c r="AS28" i="5" s="1"/>
  <c r="AP28" i="5" s="1"/>
  <c r="AR29" i="5"/>
  <c r="BB24" i="1" l="1"/>
  <c r="BA23" i="1"/>
  <c r="BC23" i="1" s="1"/>
  <c r="AZ23" i="1" s="1"/>
  <c r="AR30" i="5"/>
  <c r="AQ29" i="5"/>
  <c r="AS29" i="5" s="1"/>
  <c r="AP29" i="5" s="1"/>
  <c r="AR24" i="3"/>
  <c r="AQ23" i="3"/>
  <c r="AS23" i="3" s="1"/>
  <c r="AP23" i="3" s="1"/>
  <c r="BB25" i="1" l="1"/>
  <c r="BA24" i="1"/>
  <c r="BC24" i="1" s="1"/>
  <c r="AZ24" i="1" s="1"/>
  <c r="AR25" i="3"/>
  <c r="AQ24" i="3"/>
  <c r="AS24" i="3" s="1"/>
  <c r="AP24" i="3" s="1"/>
  <c r="AR31" i="5"/>
  <c r="AQ30" i="5"/>
  <c r="AS30" i="5" s="1"/>
  <c r="AP30" i="5" s="1"/>
  <c r="BA25" i="1" l="1"/>
  <c r="BC25" i="1" s="1"/>
  <c r="AZ25" i="1" s="1"/>
  <c r="BB26" i="1"/>
  <c r="AQ31" i="5"/>
  <c r="AS31" i="5" s="1"/>
  <c r="AP31" i="5" s="1"/>
  <c r="AR32" i="5"/>
  <c r="AR26" i="3"/>
  <c r="AQ25" i="3"/>
  <c r="AS25" i="3" s="1"/>
  <c r="AP25" i="3" s="1"/>
  <c r="BA26" i="1" l="1"/>
  <c r="BC26" i="1" s="1"/>
  <c r="AZ26" i="1" s="1"/>
  <c r="BB27" i="1"/>
  <c r="AR27" i="3"/>
  <c r="AQ26" i="3"/>
  <c r="AS26" i="3" s="1"/>
  <c r="AP26" i="3" s="1"/>
  <c r="AR33" i="5"/>
  <c r="AQ32" i="5"/>
  <c r="AS32" i="5" s="1"/>
  <c r="AP32" i="5" s="1"/>
  <c r="BB28" i="1" l="1"/>
  <c r="BA27" i="1"/>
  <c r="BC27" i="1" s="1"/>
  <c r="AZ27" i="1" s="1"/>
  <c r="AR34" i="5"/>
  <c r="AQ33" i="5"/>
  <c r="AS33" i="5" s="1"/>
  <c r="AP33" i="5" s="1"/>
  <c r="AR28" i="3"/>
  <c r="AQ27" i="3"/>
  <c r="AS27" i="3" s="1"/>
  <c r="AP27" i="3" s="1"/>
  <c r="BA28" i="1" l="1"/>
  <c r="BC28" i="1" s="1"/>
  <c r="AZ28" i="1" s="1"/>
  <c r="BB29" i="1"/>
  <c r="AR29" i="3"/>
  <c r="AQ28" i="3"/>
  <c r="AS28" i="3" s="1"/>
  <c r="AP28" i="3" s="1"/>
  <c r="AQ34" i="5"/>
  <c r="AS34" i="5" s="1"/>
  <c r="AP34" i="5" s="1"/>
  <c r="AR35" i="5"/>
  <c r="BB30" i="1" l="1"/>
  <c r="BA29" i="1"/>
  <c r="BC29" i="1" s="1"/>
  <c r="AZ29" i="1" s="1"/>
  <c r="AV6" i="5"/>
  <c r="AQ35" i="5"/>
  <c r="AS35" i="5" s="1"/>
  <c r="AP35" i="5" s="1"/>
  <c r="AR30" i="3"/>
  <c r="AQ29" i="3"/>
  <c r="AS29" i="3" s="1"/>
  <c r="AP29" i="3" s="1"/>
  <c r="BB31" i="1" l="1"/>
  <c r="BA30" i="1"/>
  <c r="BC30" i="1" s="1"/>
  <c r="AZ30" i="1" s="1"/>
  <c r="AR31" i="3"/>
  <c r="AQ30" i="3"/>
  <c r="AS30" i="3" s="1"/>
  <c r="AP30" i="3" s="1"/>
  <c r="AV7" i="5"/>
  <c r="AU6" i="5"/>
  <c r="AW6" i="5" s="1"/>
  <c r="AT6" i="5" s="1"/>
  <c r="BA31" i="1" l="1"/>
  <c r="BC31" i="1" s="1"/>
  <c r="AZ31" i="1" s="1"/>
  <c r="BB32" i="1"/>
  <c r="AV8" i="5"/>
  <c r="AU7" i="5"/>
  <c r="AW7" i="5" s="1"/>
  <c r="AT7" i="5" s="1"/>
  <c r="AR32" i="3"/>
  <c r="AQ31" i="3"/>
  <c r="AS31" i="3" s="1"/>
  <c r="AP31" i="3" s="1"/>
  <c r="BA32" i="1" l="1"/>
  <c r="BC32" i="1" s="1"/>
  <c r="AZ32" i="1" s="1"/>
  <c r="BB33" i="1"/>
  <c r="AR33" i="3"/>
  <c r="AQ32" i="3"/>
  <c r="AS32" i="3" s="1"/>
  <c r="AP32" i="3" s="1"/>
  <c r="AU8" i="5"/>
  <c r="AW8" i="5" s="1"/>
  <c r="AT8" i="5" s="1"/>
  <c r="AV9" i="5"/>
  <c r="BB34" i="1" l="1"/>
  <c r="BA33" i="1"/>
  <c r="BC33" i="1" s="1"/>
  <c r="AZ33" i="1" s="1"/>
  <c r="AU9" i="5"/>
  <c r="AW9" i="5" s="1"/>
  <c r="AT9" i="5" s="1"/>
  <c r="AV10" i="5"/>
  <c r="AR34" i="3"/>
  <c r="AQ33" i="3"/>
  <c r="AS33" i="3" s="1"/>
  <c r="AP33" i="3" s="1"/>
  <c r="BA34" i="1" l="1"/>
  <c r="BC34" i="1" s="1"/>
  <c r="AZ34" i="1" s="1"/>
  <c r="BB35" i="1"/>
  <c r="AQ34" i="3"/>
  <c r="AS34" i="3" s="1"/>
  <c r="AP34" i="3" s="1"/>
  <c r="AR35" i="3"/>
  <c r="AU10" i="5"/>
  <c r="AW10" i="5" s="1"/>
  <c r="AT10" i="5" s="1"/>
  <c r="AV11" i="5"/>
  <c r="BA35" i="1" l="1"/>
  <c r="BC35" i="1" s="1"/>
  <c r="AZ35" i="1" s="1"/>
  <c r="BG6" i="1"/>
  <c r="AU11" i="5"/>
  <c r="AW11" i="5" s="1"/>
  <c r="AT11" i="5" s="1"/>
  <c r="AV12" i="5"/>
  <c r="AV6" i="3"/>
  <c r="AQ35" i="3"/>
  <c r="AS35" i="3" s="1"/>
  <c r="AP35" i="3" s="1"/>
  <c r="BG7" i="1" l="1"/>
  <c r="BF6" i="1"/>
  <c r="BH6" i="1" s="1"/>
  <c r="BE6" i="1" s="1"/>
  <c r="AV7" i="3"/>
  <c r="AU6" i="3"/>
  <c r="AW6" i="3" s="1"/>
  <c r="AT6" i="3" s="1"/>
  <c r="AU12" i="5"/>
  <c r="AW12" i="5" s="1"/>
  <c r="AT12" i="5" s="1"/>
  <c r="AV13" i="5"/>
  <c r="BG8" i="1" l="1"/>
  <c r="BF7" i="1"/>
  <c r="BH7" i="1" s="1"/>
  <c r="BE7" i="1" s="1"/>
  <c r="AU13" i="5"/>
  <c r="AW13" i="5" s="1"/>
  <c r="AT13" i="5" s="1"/>
  <c r="AV14" i="5"/>
  <c r="AU7" i="3"/>
  <c r="AW7" i="3" s="1"/>
  <c r="AT7" i="3" s="1"/>
  <c r="AV8" i="3"/>
  <c r="BF8" i="1" l="1"/>
  <c r="BH8" i="1" s="1"/>
  <c r="BE8" i="1" s="1"/>
  <c r="BG9" i="1"/>
  <c r="AV9" i="3"/>
  <c r="AU8" i="3"/>
  <c r="AW8" i="3" s="1"/>
  <c r="AT8" i="3" s="1"/>
  <c r="AU14" i="5"/>
  <c r="AW14" i="5" s="1"/>
  <c r="AT14" i="5" s="1"/>
  <c r="AV15" i="5"/>
  <c r="BF9" i="1" l="1"/>
  <c r="BH9" i="1" s="1"/>
  <c r="BE9" i="1" s="1"/>
  <c r="BG10" i="1"/>
  <c r="AV16" i="5"/>
  <c r="AU15" i="5"/>
  <c r="AW15" i="5" s="1"/>
  <c r="AT15" i="5" s="1"/>
  <c r="AV10" i="3"/>
  <c r="AU9" i="3"/>
  <c r="AW9" i="3" s="1"/>
  <c r="AT9" i="3" s="1"/>
  <c r="BF10" i="1" l="1"/>
  <c r="BH10" i="1" s="1"/>
  <c r="BE10" i="1" s="1"/>
  <c r="BG11" i="1"/>
  <c r="AV11" i="3"/>
  <c r="AU10" i="3"/>
  <c r="AW10" i="3" s="1"/>
  <c r="AT10" i="3" s="1"/>
  <c r="AU16" i="5"/>
  <c r="AW16" i="5" s="1"/>
  <c r="AT16" i="5" s="1"/>
  <c r="AV17" i="5"/>
  <c r="BF11" i="1" l="1"/>
  <c r="BH11" i="1" s="1"/>
  <c r="BE11" i="1" s="1"/>
  <c r="BG12" i="1"/>
  <c r="AU17" i="5"/>
  <c r="AW17" i="5" s="1"/>
  <c r="AT17" i="5" s="1"/>
  <c r="AV18" i="5"/>
  <c r="AV12" i="3"/>
  <c r="AU11" i="3"/>
  <c r="AW11" i="3" s="1"/>
  <c r="AT11" i="3" s="1"/>
  <c r="BF12" i="1" l="1"/>
  <c r="BH12" i="1" s="1"/>
  <c r="BE12" i="1" s="1"/>
  <c r="BG13" i="1"/>
  <c r="AV13" i="3"/>
  <c r="AU12" i="3"/>
  <c r="AW12" i="3" s="1"/>
  <c r="AT12" i="3" s="1"/>
  <c r="AU18" i="5"/>
  <c r="AW18" i="5" s="1"/>
  <c r="AT18" i="5" s="1"/>
  <c r="AV19" i="5"/>
  <c r="BF13" i="1" l="1"/>
  <c r="BH13" i="1" s="1"/>
  <c r="BE13" i="1" s="1"/>
  <c r="BG14" i="1"/>
  <c r="AU19" i="5"/>
  <c r="AW19" i="5" s="1"/>
  <c r="AT19" i="5" s="1"/>
  <c r="AV20" i="5"/>
  <c r="AV14" i="3"/>
  <c r="AU13" i="3"/>
  <c r="AW13" i="3" s="1"/>
  <c r="AT13" i="3" s="1"/>
  <c r="BG15" i="1" l="1"/>
  <c r="BF14" i="1"/>
  <c r="BH14" i="1" s="1"/>
  <c r="BE14" i="1" s="1"/>
  <c r="AV15" i="3"/>
  <c r="AU14" i="3"/>
  <c r="AW14" i="3" s="1"/>
  <c r="AT14" i="3" s="1"/>
  <c r="AU20" i="5"/>
  <c r="AW20" i="5" s="1"/>
  <c r="AT20" i="5" s="1"/>
  <c r="AV21" i="5"/>
  <c r="BF15" i="1" l="1"/>
  <c r="BH15" i="1" s="1"/>
  <c r="BE15" i="1" s="1"/>
  <c r="BG16" i="1"/>
  <c r="AU21" i="5"/>
  <c r="AW21" i="5" s="1"/>
  <c r="AT21" i="5" s="1"/>
  <c r="AV22" i="5"/>
  <c r="AV16" i="3"/>
  <c r="AU15" i="3"/>
  <c r="AW15" i="3" s="1"/>
  <c r="AT15" i="3" s="1"/>
  <c r="BF16" i="1" l="1"/>
  <c r="BH16" i="1" s="1"/>
  <c r="BE16" i="1" s="1"/>
  <c r="BG17" i="1"/>
  <c r="AU16" i="3"/>
  <c r="AW16" i="3" s="1"/>
  <c r="AT16" i="3" s="1"/>
  <c r="AV17" i="3"/>
  <c r="AU22" i="5"/>
  <c r="AW22" i="5" s="1"/>
  <c r="AT22" i="5" s="1"/>
  <c r="AV23" i="5"/>
  <c r="BG18" i="1" l="1"/>
  <c r="BF17" i="1"/>
  <c r="BH17" i="1" s="1"/>
  <c r="BE17" i="1" s="1"/>
  <c r="AU23" i="5"/>
  <c r="AW23" i="5" s="1"/>
  <c r="AT23" i="5" s="1"/>
  <c r="AV24" i="5"/>
  <c r="AV18" i="3"/>
  <c r="AU17" i="3"/>
  <c r="AW17" i="3" s="1"/>
  <c r="AT17" i="3" s="1"/>
  <c r="BG19" i="1" l="1"/>
  <c r="BF18" i="1"/>
  <c r="BH18" i="1" s="1"/>
  <c r="BE18" i="1" s="1"/>
  <c r="AV19" i="3"/>
  <c r="AU18" i="3"/>
  <c r="AW18" i="3" s="1"/>
  <c r="AT18" i="3" s="1"/>
  <c r="AU24" i="5"/>
  <c r="AW24" i="5" s="1"/>
  <c r="AT24" i="5" s="1"/>
  <c r="AV25" i="5"/>
  <c r="BF19" i="1" l="1"/>
  <c r="BH19" i="1" s="1"/>
  <c r="BE19" i="1" s="1"/>
  <c r="BG20" i="1"/>
  <c r="AU25" i="5"/>
  <c r="AW25" i="5" s="1"/>
  <c r="AT25" i="5" s="1"/>
  <c r="AV26" i="5"/>
  <c r="AV20" i="3"/>
  <c r="AU19" i="3"/>
  <c r="AW19" i="3" s="1"/>
  <c r="AT19" i="3" s="1"/>
  <c r="BF20" i="1" l="1"/>
  <c r="BH20" i="1" s="1"/>
  <c r="BE20" i="1" s="1"/>
  <c r="BG21" i="1"/>
  <c r="AU20" i="3"/>
  <c r="AW20" i="3" s="1"/>
  <c r="AT20" i="3" s="1"/>
  <c r="AV21" i="3"/>
  <c r="AU26" i="5"/>
  <c r="AW26" i="5" s="1"/>
  <c r="AT26" i="5" s="1"/>
  <c r="AV27" i="5"/>
  <c r="BG22" i="1" l="1"/>
  <c r="BF21" i="1"/>
  <c r="BH21" i="1" s="1"/>
  <c r="BE21" i="1" s="1"/>
  <c r="AV28" i="5"/>
  <c r="AU27" i="5"/>
  <c r="AW27" i="5" s="1"/>
  <c r="AT27" i="5" s="1"/>
  <c r="AV22" i="3"/>
  <c r="AU21" i="3"/>
  <c r="AW21" i="3" s="1"/>
  <c r="AT21" i="3" s="1"/>
  <c r="BF22" i="1" l="1"/>
  <c r="BH22" i="1" s="1"/>
  <c r="BE22" i="1" s="1"/>
  <c r="BG23" i="1"/>
  <c r="AV23" i="3"/>
  <c r="AU22" i="3"/>
  <c r="AW22" i="3" s="1"/>
  <c r="AT22" i="3" s="1"/>
  <c r="AU28" i="5"/>
  <c r="AW28" i="5" s="1"/>
  <c r="AT28" i="5" s="1"/>
  <c r="AV29" i="5"/>
  <c r="BG24" i="1" l="1"/>
  <c r="BF23" i="1"/>
  <c r="BH23" i="1" s="1"/>
  <c r="BE23" i="1" s="1"/>
  <c r="AU29" i="5"/>
  <c r="AW29" i="5" s="1"/>
  <c r="AT29" i="5" s="1"/>
  <c r="AV30" i="5"/>
  <c r="AV24" i="3"/>
  <c r="AU23" i="3"/>
  <c r="AW23" i="3" s="1"/>
  <c r="AT23" i="3" s="1"/>
  <c r="BG25" i="1" l="1"/>
  <c r="BF24" i="1"/>
  <c r="BH24" i="1" s="1"/>
  <c r="BE24" i="1" s="1"/>
  <c r="AV25" i="3"/>
  <c r="AU24" i="3"/>
  <c r="AW24" i="3" s="1"/>
  <c r="AT24" i="3" s="1"/>
  <c r="AU30" i="5"/>
  <c r="AW30" i="5" s="1"/>
  <c r="AT30" i="5" s="1"/>
  <c r="AV31" i="5"/>
  <c r="BG26" i="1" l="1"/>
  <c r="BF25" i="1"/>
  <c r="BH25" i="1" s="1"/>
  <c r="BE25" i="1" s="1"/>
  <c r="AV32" i="5"/>
  <c r="AU31" i="5"/>
  <c r="AW31" i="5" s="1"/>
  <c r="AT31" i="5" s="1"/>
  <c r="AV26" i="3"/>
  <c r="AU25" i="3"/>
  <c r="AW25" i="3" s="1"/>
  <c r="AT25" i="3" s="1"/>
  <c r="BG27" i="1" l="1"/>
  <c r="BF26" i="1"/>
  <c r="BH26" i="1" s="1"/>
  <c r="BE26" i="1" s="1"/>
  <c r="AV27" i="3"/>
  <c r="AU26" i="3"/>
  <c r="AW26" i="3" s="1"/>
  <c r="AT26" i="3" s="1"/>
  <c r="AU32" i="5"/>
  <c r="AW32" i="5" s="1"/>
  <c r="AT32" i="5" s="1"/>
  <c r="AV33" i="5"/>
  <c r="BG28" i="1" l="1"/>
  <c r="BF27" i="1"/>
  <c r="BH27" i="1" s="1"/>
  <c r="BE27" i="1" s="1"/>
  <c r="AU33" i="5"/>
  <c r="AW33" i="5" s="1"/>
  <c r="AT33" i="5" s="1"/>
  <c r="AV34" i="5"/>
  <c r="AV28" i="3"/>
  <c r="AU27" i="3"/>
  <c r="AW27" i="3" s="1"/>
  <c r="AT27" i="3" s="1"/>
  <c r="BF28" i="1" l="1"/>
  <c r="BH28" i="1" s="1"/>
  <c r="BE28" i="1" s="1"/>
  <c r="BG29" i="1"/>
  <c r="AV29" i="3"/>
  <c r="AU28" i="3"/>
  <c r="AW28" i="3" s="1"/>
  <c r="AT28" i="3" s="1"/>
  <c r="AU34" i="5"/>
  <c r="AW34" i="5" s="1"/>
  <c r="AX34" i="5" s="1"/>
  <c r="AT34" i="5" s="1"/>
  <c r="AV35" i="5"/>
  <c r="BG30" i="1" l="1"/>
  <c r="BF29" i="1"/>
  <c r="BH29" i="1" s="1"/>
  <c r="BE29" i="1" s="1"/>
  <c r="AV36" i="5"/>
  <c r="AU36" i="5" s="1"/>
  <c r="AW36" i="5" s="1"/>
  <c r="AX36" i="5" s="1"/>
  <c r="AT36" i="5" s="1"/>
  <c r="AU35" i="5"/>
  <c r="AW35" i="5" s="1"/>
  <c r="AX35" i="5" s="1"/>
  <c r="AT35" i="5" s="1"/>
  <c r="AV30" i="3"/>
  <c r="AU29" i="3"/>
  <c r="AW29" i="3" s="1"/>
  <c r="AT29" i="3" s="1"/>
  <c r="BF30" i="1" l="1"/>
  <c r="BH30" i="1" s="1"/>
  <c r="BE30" i="1" s="1"/>
  <c r="BG31" i="1"/>
  <c r="AV31" i="3"/>
  <c r="AU30" i="3"/>
  <c r="AW30" i="3" s="1"/>
  <c r="AT30" i="3" s="1"/>
  <c r="BF31" i="1" l="1"/>
  <c r="BH31" i="1" s="1"/>
  <c r="BE31" i="1" s="1"/>
  <c r="BL31" i="1" s="1"/>
  <c r="BG32" i="1"/>
  <c r="AU31" i="3"/>
  <c r="AW31" i="3" s="1"/>
  <c r="AT31" i="3" s="1"/>
  <c r="AV32" i="3"/>
  <c r="BF32" i="1" l="1"/>
  <c r="BH32" i="1" s="1"/>
  <c r="BE32" i="1" s="1"/>
  <c r="BL32" i="1" s="1"/>
  <c r="BG33" i="1"/>
  <c r="AY31" i="3"/>
  <c r="AV33" i="3"/>
  <c r="AU32" i="3"/>
  <c r="AW32" i="3" s="1"/>
  <c r="AT32" i="3" s="1"/>
  <c r="AY32" i="3" s="1"/>
  <c r="BF33" i="1" l="1"/>
  <c r="BH33" i="1" s="1"/>
  <c r="BE33" i="1" s="1"/>
  <c r="BL33" i="1" s="1"/>
  <c r="BG34" i="1"/>
  <c r="AV34" i="3"/>
  <c r="AU33" i="3"/>
  <c r="AW33" i="3" s="1"/>
  <c r="AT33" i="3" s="1"/>
  <c r="AY33" i="3" s="1"/>
  <c r="BG35" i="1" l="1"/>
  <c r="BF34" i="1"/>
  <c r="BH34" i="1" s="1"/>
  <c r="BK34" i="1" s="1"/>
  <c r="BE34" i="1" s="1"/>
  <c r="BL34" i="1" s="1"/>
  <c r="AU34" i="3"/>
  <c r="AW34" i="3" s="1"/>
  <c r="AX34" i="3" s="1"/>
  <c r="AT34" i="3" s="1"/>
  <c r="AY34" i="3" s="1"/>
  <c r="AV35" i="3"/>
  <c r="BG36" i="1" l="1"/>
  <c r="BF36" i="1" s="1"/>
  <c r="BH36" i="1" s="1"/>
  <c r="BK36" i="1" s="1"/>
  <c r="BE36" i="1" s="1"/>
  <c r="BL36" i="1" s="1"/>
  <c r="BF35" i="1"/>
  <c r="BH35" i="1" s="1"/>
  <c r="BK35" i="1" s="1"/>
  <c r="BE35" i="1" s="1"/>
  <c r="BL35" i="1" s="1"/>
  <c r="AV36" i="3"/>
  <c r="AU36" i="3" s="1"/>
  <c r="AW36" i="3" s="1"/>
  <c r="AX36" i="3" s="1"/>
  <c r="AT36" i="3" s="1"/>
  <c r="AY36" i="3" s="1"/>
  <c r="AU35" i="3"/>
  <c r="AW35" i="3" s="1"/>
  <c r="AX35" i="3" s="1"/>
  <c r="AT35" i="3" s="1"/>
  <c r="AY35" i="3" s="1"/>
  <c r="B6" i="5" l="1"/>
  <c r="B6" i="1"/>
</calcChain>
</file>

<file path=xl/sharedStrings.xml><?xml version="1.0" encoding="utf-8"?>
<sst xmlns="http://schemas.openxmlformats.org/spreadsheetml/2006/main" count="246" uniqueCount="126">
  <si>
    <t>Kalenderjaar:</t>
  </si>
  <si>
    <t>jan</t>
  </si>
  <si>
    <t>dec</t>
  </si>
  <si>
    <t>feb</t>
  </si>
  <si>
    <t>mrt</t>
  </si>
  <si>
    <t>apr</t>
  </si>
  <si>
    <t>mei</t>
  </si>
  <si>
    <t>juni</t>
  </si>
  <si>
    <t>juli</t>
  </si>
  <si>
    <t>aug</t>
  </si>
  <si>
    <t>sep</t>
  </si>
  <si>
    <t>okt</t>
  </si>
  <si>
    <t>nov</t>
  </si>
  <si>
    <t>w</t>
  </si>
  <si>
    <t>Eeuwig durende kalender</t>
  </si>
  <si>
    <t>ma</t>
  </si>
  <si>
    <t>di</t>
  </si>
  <si>
    <t>wo</t>
  </si>
  <si>
    <t>do</t>
  </si>
  <si>
    <t>vr</t>
  </si>
  <si>
    <t>za</t>
  </si>
  <si>
    <t>zo</t>
  </si>
  <si>
    <t xml:space="preserve"> &lt;&lt;  Tik hier het jaartal in</t>
  </si>
  <si>
    <t>www.computerprive.nl</t>
  </si>
  <si>
    <t>©</t>
  </si>
  <si>
    <t>Gecontroleerd jaar 2005 t/m 2025</t>
  </si>
  <si>
    <t>Incl. vorig jaar en volgend jaar.</t>
  </si>
  <si>
    <t>uren</t>
  </si>
  <si>
    <t xml:space="preserve">Het is vandaag: </t>
  </si>
  <si>
    <t xml:space="preserve">Naam werknemer: </t>
  </si>
  <si>
    <t>Jan van der Linden</t>
  </si>
  <si>
    <t>Totalen per maand</t>
  </si>
  <si>
    <t>jun</t>
  </si>
  <si>
    <t>jul</t>
  </si>
  <si>
    <t>Totaal 12 maanden</t>
  </si>
  <si>
    <t>Instellen van het aantal vakantiedagen per jaar</t>
  </si>
  <si>
    <t>1.  Tik onderaan de vakantiekaart achter de tekst:</t>
  </si>
  <si>
    <t>Het invullen van de opgenomen dagen (uren) op de Vakantiekaart</t>
  </si>
  <si>
    <t>Voorbeeld:</t>
  </si>
  <si>
    <t>Indien u een 8 urige werkdag heeft, tikt u wanneer u een hele dag opneemt</t>
  </si>
  <si>
    <t>Maar u kunt ook minder uren invullen wanneer u niet een hele dag opneemt.</t>
  </si>
  <si>
    <t>Bijvoorbeeld: Vier en een halve uur:  4,5</t>
  </si>
  <si>
    <t>6 uur en een kwartier:  6,25   (6 1/4 uur)   enz.</t>
  </si>
  <si>
    <t>Het plannen van uw zomer (of winter) vakantie</t>
  </si>
  <si>
    <t>(uren) u in de rest van het jaar nog opnemen kunt.</t>
  </si>
  <si>
    <t>In week 1:  Tik bij ma t/m vr in:  5x   een 8</t>
  </si>
  <si>
    <t>In week 2:  Tik bij ma t/m vr in:  5x   een 8</t>
  </si>
  <si>
    <t>U gaat in de maand juli twee weken met vakantie.</t>
  </si>
  <si>
    <t>Dan vult u (bij een 8 urige werkdag) in:</t>
  </si>
  <si>
    <t xml:space="preserve">Aantal vrije dagen per jaar: </t>
  </si>
  <si>
    <t>Overgehouden dagen vorig jaar:</t>
  </si>
  <si>
    <t xml:space="preserve">     dan vult u natuurlijk uw situatie aan uren in.</t>
  </si>
  <si>
    <r>
      <t xml:space="preserve">     Indien u per dag een </t>
    </r>
    <r>
      <rPr>
        <b/>
        <sz val="10"/>
        <rFont val="Arial"/>
        <family val="2"/>
      </rPr>
      <t>gelijk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aantal</t>
    </r>
    <r>
      <rPr>
        <sz val="10"/>
        <rFont val="Arial"/>
        <family val="2"/>
      </rPr>
      <t xml:space="preserve"> uren </t>
    </r>
    <r>
      <rPr>
        <b/>
        <sz val="10"/>
        <rFont val="Arial"/>
        <family val="2"/>
      </rPr>
      <t>minder</t>
    </r>
    <r>
      <rPr>
        <sz val="10"/>
        <rFont val="Arial"/>
        <family val="2"/>
      </rPr>
      <t xml:space="preserve"> werkt,</t>
    </r>
  </si>
  <si>
    <r>
      <t xml:space="preserve">     </t>
    </r>
    <r>
      <rPr>
        <b/>
        <sz val="10"/>
        <rFont val="Arial"/>
        <family val="2"/>
      </rPr>
      <t>Bijvoorbeeld:</t>
    </r>
    <r>
      <rPr>
        <sz val="10"/>
        <rFont val="Arial"/>
        <family val="2"/>
      </rPr>
      <t xml:space="preserve"> U werkt maar 4,5 uur per dag, dan vult u in: 4,5</t>
    </r>
  </si>
  <si>
    <r>
      <t xml:space="preserve">     uren in. Dit aantal is door het bedrijf bepaald en </t>
    </r>
    <r>
      <rPr>
        <b/>
        <sz val="10"/>
        <rFont val="Arial"/>
        <family val="2"/>
      </rPr>
      <t>moet</t>
    </r>
    <r>
      <rPr>
        <sz val="10"/>
        <rFont val="Arial"/>
        <family val="2"/>
      </rPr>
      <t xml:space="preserve"> u invullen!</t>
    </r>
  </si>
  <si>
    <t>het aantal uren 8 in. Bij een  8 1/2  urige werkdag vult u in: 8,5</t>
  </si>
  <si>
    <t>Vaste vrije dagen (Feestdagen)</t>
  </si>
  <si>
    <t>Bepaalde vrije dagen en feestdagen zoals nieuwjaarsdag, Kerstdagen enz.</t>
  </si>
  <si>
    <t>behoren tot de vrije dagen die niet van uw aantal vrije dagen worden afgetrokken.</t>
  </si>
  <si>
    <r>
      <t>In de</t>
    </r>
    <r>
      <rPr>
        <b/>
        <sz val="10"/>
        <rFont val="Arial"/>
        <family val="2"/>
      </rPr>
      <t xml:space="preserve"> lichtgrijze vakjes</t>
    </r>
    <r>
      <rPr>
        <sz val="10"/>
        <rFont val="Arial"/>
        <family val="2"/>
      </rPr>
      <t xml:space="preserve"> wordt het aantal opgenomen </t>
    </r>
    <r>
      <rPr>
        <b/>
        <sz val="10"/>
        <rFont val="Arial"/>
        <family val="2"/>
      </rPr>
      <t>uren per dag</t>
    </r>
    <r>
      <rPr>
        <sz val="10"/>
        <rFont val="Arial"/>
        <family val="2"/>
      </rPr>
      <t xml:space="preserve"> ingevuld.</t>
    </r>
  </si>
  <si>
    <r>
      <t>U moet dus het aantal uren (</t>
    </r>
    <r>
      <rPr>
        <b/>
        <sz val="10"/>
        <rFont val="Arial"/>
        <family val="2"/>
      </rPr>
      <t>niet dagen</t>
    </r>
    <r>
      <rPr>
        <sz val="10"/>
        <rFont val="Arial"/>
        <family val="2"/>
      </rPr>
      <t xml:space="preserve">) invullen. Het vakje wordt hierdoor </t>
    </r>
    <r>
      <rPr>
        <b/>
        <sz val="10"/>
        <rFont val="Arial"/>
        <family val="2"/>
      </rPr>
      <t>rood.</t>
    </r>
  </si>
  <si>
    <r>
      <t xml:space="preserve">Voor die dagen tik u </t>
    </r>
    <r>
      <rPr>
        <b/>
        <sz val="10"/>
        <rFont val="Arial"/>
        <family val="2"/>
      </rPr>
      <t>een kleine letter  v</t>
    </r>
    <r>
      <rPr>
        <sz val="10"/>
        <rFont val="Arial"/>
        <family val="2"/>
      </rPr>
      <t xml:space="preserve">  in. Dus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het aantal </t>
    </r>
    <r>
      <rPr>
        <b/>
        <sz val="10"/>
        <rFont val="Arial"/>
        <family val="2"/>
      </rPr>
      <t>uren</t>
    </r>
    <r>
      <rPr>
        <sz val="10"/>
        <rFont val="Arial"/>
        <family val="2"/>
      </rPr>
      <t xml:space="preserve"> invullen!</t>
    </r>
  </si>
  <si>
    <r>
      <t xml:space="preserve">Na dat u een </t>
    </r>
    <r>
      <rPr>
        <b/>
        <sz val="10"/>
        <rFont val="Arial"/>
        <family val="2"/>
      </rPr>
      <t>kleine letter v</t>
    </r>
    <r>
      <rPr>
        <sz val="10"/>
        <rFont val="Arial"/>
        <family val="2"/>
      </rPr>
      <t xml:space="preserve"> intikt krijgt het vakje een </t>
    </r>
    <r>
      <rPr>
        <b/>
        <sz val="10"/>
        <rFont val="Arial"/>
        <family val="2"/>
      </rPr>
      <t>blauwe</t>
    </r>
    <r>
      <rPr>
        <sz val="10"/>
        <rFont val="Arial"/>
        <family val="2"/>
      </rPr>
      <t xml:space="preserve"> kleur.</t>
    </r>
  </si>
  <si>
    <r>
      <t xml:space="preserve">2.  Tik </t>
    </r>
    <r>
      <rPr>
        <b/>
        <sz val="10"/>
        <rFont val="Arial"/>
        <family val="2"/>
      </rPr>
      <t xml:space="preserve">rechts bovenaan </t>
    </r>
    <r>
      <rPr>
        <sz val="10"/>
        <rFont val="Arial"/>
        <family val="2"/>
      </rPr>
      <t>de</t>
    </r>
    <r>
      <rPr>
        <b/>
        <sz val="10"/>
        <rFont val="Arial"/>
        <family val="2"/>
      </rPr>
      <t xml:space="preserve"> naam</t>
    </r>
    <r>
      <rPr>
        <sz val="10"/>
        <rFont val="Arial"/>
        <family val="2"/>
      </rPr>
      <t xml:space="preserve"> van de persoon in.</t>
    </r>
  </si>
  <si>
    <t>U kunt ook uw komende geplande vakantie invullen. (Plannen)</t>
  </si>
  <si>
    <t>Er wordt dan rekening mee gehouden hoeveel dagen</t>
  </si>
  <si>
    <t>Handleiding Vakantie-Verlof-Kaart</t>
  </si>
  <si>
    <r>
      <t xml:space="preserve">Aantal extra </t>
    </r>
    <r>
      <rPr>
        <b/>
        <i/>
        <u/>
        <sz val="10"/>
        <color theme="8" tint="-0.499984740745262"/>
        <rFont val="Arial"/>
        <family val="2"/>
      </rPr>
      <t>vrije uren</t>
    </r>
    <r>
      <rPr>
        <b/>
        <i/>
        <sz val="10"/>
        <color theme="8" tint="-0.499984740745262"/>
        <rFont val="Arial"/>
        <family val="2"/>
      </rPr>
      <t xml:space="preserve"> dit jaar:</t>
    </r>
  </si>
  <si>
    <t>Totaal aantal vrije uren</t>
  </si>
  <si>
    <t>dit jaar</t>
  </si>
  <si>
    <t xml:space="preserve"> &gt;&gt;</t>
  </si>
  <si>
    <t xml:space="preserve"> &gt;</t>
  </si>
  <si>
    <t>Geplande uren(vak)</t>
  </si>
  <si>
    <t>+ opgenomen uren</t>
  </si>
  <si>
    <t>Nog over aantal</t>
  </si>
  <si>
    <t>vrije uren</t>
  </si>
  <si>
    <t xml:space="preserve">volgens het bedrijf: </t>
  </si>
  <si>
    <t xml:space="preserve">     opname nog heeft overgehouden.</t>
  </si>
  <si>
    <t xml:space="preserve">     het aantal vrije dagen in dat u in het vorige jaar hebt overgehouden.</t>
  </si>
  <si>
    <r>
      <t xml:space="preserve">     "Aantal vrije dagen dit jaar"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het aantal vrije dagen in.</t>
    </r>
  </si>
  <si>
    <r>
      <t>2.  Tik achter de tekst</t>
    </r>
    <r>
      <rPr>
        <b/>
        <i/>
        <sz val="10"/>
        <rFont val="Arial"/>
        <family val="2"/>
      </rPr>
      <t xml:space="preserve"> "Overgehouden dagen vorig jaar" </t>
    </r>
  </si>
  <si>
    <r>
      <t xml:space="preserve">5.  Tik achter de tekst </t>
    </r>
    <r>
      <rPr>
        <b/>
        <i/>
        <sz val="10"/>
        <rFont val="Arial"/>
        <family val="2"/>
      </rPr>
      <t>"Aantal werkuren per dag"</t>
    </r>
    <r>
      <rPr>
        <sz val="10"/>
        <rFont val="Arial"/>
        <family val="2"/>
      </rPr>
      <t xml:space="preserve"> het aantal</t>
    </r>
  </si>
  <si>
    <r>
      <t xml:space="preserve">6.  Aan de </t>
    </r>
    <r>
      <rPr>
        <b/>
        <sz val="10"/>
        <rFont val="Arial"/>
        <family val="2"/>
      </rPr>
      <t>rechterkant</t>
    </r>
    <r>
      <rPr>
        <sz val="10"/>
        <rFont val="Arial"/>
        <family val="2"/>
      </rPr>
      <t xml:space="preserve"> wordt bijgehouden hoeveel vrije uren u na</t>
    </r>
  </si>
  <si>
    <r>
      <t xml:space="preserve">Aantal </t>
    </r>
    <r>
      <rPr>
        <b/>
        <i/>
        <u/>
        <sz val="10"/>
        <color theme="8" tint="-0.499984740745262"/>
        <rFont val="Arial"/>
        <family val="2"/>
      </rPr>
      <t>werkuren</t>
    </r>
    <r>
      <rPr>
        <b/>
        <i/>
        <sz val="10"/>
        <color theme="8" tint="-0.499984740745262"/>
        <rFont val="Arial"/>
        <family val="2"/>
      </rPr>
      <t xml:space="preserve"> per dag</t>
    </r>
  </si>
  <si>
    <t>Extra gewerkte uren</t>
  </si>
  <si>
    <t xml:space="preserve">Totaal uren: </t>
  </si>
  <si>
    <t xml:space="preserve">Uitbetaald (u): </t>
  </si>
  <si>
    <t xml:space="preserve"> uren</t>
  </si>
  <si>
    <t xml:space="preserve">Vrije overuren ( e):  </t>
  </si>
  <si>
    <r>
      <t>Indien de extra gewerkte overuren bijvoorbeeld worden uitbetaald dan</t>
    </r>
    <r>
      <rPr>
        <sz val="11"/>
        <color indexed="8"/>
        <rFont val="Calibri"/>
        <family val="2"/>
      </rPr>
      <t xml:space="preserve"> tikt u een kleine letter </t>
    </r>
    <r>
      <rPr>
        <b/>
        <sz val="11"/>
        <color indexed="8"/>
        <rFont val="Calibri"/>
        <family val="2"/>
      </rPr>
      <t xml:space="preserve"> u</t>
    </r>
    <r>
      <rPr>
        <sz val="11"/>
        <color indexed="8"/>
        <rFont val="Calibri"/>
        <family val="2"/>
      </rPr>
      <t xml:space="preserve">  in de kolom (u/e) rechts van de kolom uren</t>
    </r>
  </si>
  <si>
    <t>Van 9 uur s'ochtends tot 12 uur s'middags  &gt;&gt;  9:00  tot  12:00</t>
  </si>
  <si>
    <t>Van half 4  s'middags tot 9:15 uur s'avonds  &gt;&gt;  15:30  tot  21:15</t>
  </si>
  <si>
    <t>u</t>
  </si>
  <si>
    <t>Datum</t>
  </si>
  <si>
    <t>van</t>
  </si>
  <si>
    <t>tot</t>
  </si>
  <si>
    <t>e</t>
  </si>
  <si>
    <t>x</t>
  </si>
  <si>
    <t>u/e</t>
  </si>
  <si>
    <r>
      <t>Indien die uren als</t>
    </r>
    <r>
      <rPr>
        <u/>
        <sz val="11"/>
        <color indexed="8"/>
        <rFont val="Calibri"/>
        <family val="2"/>
      </rPr>
      <t xml:space="preserve"> extra vrije uren</t>
    </r>
    <r>
      <rPr>
        <sz val="10"/>
        <rFont val="Arial"/>
        <family val="2"/>
      </rPr>
      <t xml:space="preserve"> worden gebruikt dan moet u een  klein letter  </t>
    </r>
    <r>
      <rPr>
        <b/>
        <sz val="11"/>
        <color indexed="8"/>
        <rFont val="Calibri"/>
        <family val="2"/>
      </rPr>
      <t xml:space="preserve">e </t>
    </r>
    <r>
      <rPr>
        <sz val="10"/>
        <rFont val="Arial"/>
        <family val="2"/>
      </rPr>
      <t xml:space="preserve"> in de kolom (e/u) intikken. Deze uren worden verwerkt (opgeteld) op de Vakantiekaart.</t>
    </r>
  </si>
  <si>
    <t>Website - Feestdagen</t>
  </si>
  <si>
    <t>aangegeven als zijnde afgehandeld.</t>
  </si>
  <si>
    <t>kunnen d.m.v. rode kruisjes (kleine letter x) in de kolom-x worden</t>
  </si>
  <si>
    <t>Nog aangeven   u/e</t>
  </si>
  <si>
    <r>
      <t xml:space="preserve">De </t>
    </r>
    <r>
      <rPr>
        <b/>
        <sz val="11"/>
        <color indexed="12"/>
        <rFont val="Calibri"/>
        <family val="2"/>
      </rPr>
      <t>datums</t>
    </r>
    <r>
      <rPr>
        <b/>
        <sz val="11"/>
        <color indexed="8"/>
        <rFont val="Calibri"/>
        <family val="2"/>
      </rPr>
      <t xml:space="preserve"> moeten als volgt worden ingetikt:  &gt;&gt;</t>
    </r>
  </si>
  <si>
    <r>
      <t xml:space="preserve">De </t>
    </r>
    <r>
      <rPr>
        <b/>
        <sz val="11"/>
        <color indexed="12"/>
        <rFont val="Calibri"/>
        <family val="2"/>
      </rPr>
      <t>tijdstippen</t>
    </r>
    <r>
      <rPr>
        <b/>
        <sz val="11"/>
        <color indexed="8"/>
        <rFont val="Calibri"/>
        <family val="2"/>
      </rPr>
      <t xml:space="preserve"> </t>
    </r>
    <r>
      <rPr>
        <b/>
        <i/>
        <u/>
        <sz val="11"/>
        <color indexed="8"/>
        <rFont val="Calibri"/>
        <family val="2"/>
      </rPr>
      <t>van</t>
    </r>
    <r>
      <rPr>
        <b/>
        <sz val="11"/>
        <color indexed="8"/>
        <rFont val="Calibri"/>
        <family val="2"/>
      </rPr>
      <t xml:space="preserve"> en </t>
    </r>
    <r>
      <rPr>
        <b/>
        <i/>
        <u/>
        <sz val="11"/>
        <color indexed="8"/>
        <rFont val="Calibri"/>
        <family val="2"/>
      </rPr>
      <t>tot</t>
    </r>
    <r>
      <rPr>
        <b/>
        <sz val="11"/>
        <color indexed="8"/>
        <rFont val="Calibri"/>
        <family val="2"/>
      </rPr>
      <t xml:space="preserve"> tikt u als volgt in:      &gt;&gt;</t>
    </r>
  </si>
  <si>
    <t>5 maart  &gt;&gt;  5-3      25 november  &gt;&gt;  25-11</t>
  </si>
  <si>
    <r>
      <t xml:space="preserve">(Het aantal uren wordt </t>
    </r>
    <r>
      <rPr>
        <i/>
        <u/>
        <sz val="11"/>
        <color indexed="63"/>
        <rFont val="Calibri"/>
        <family val="2"/>
      </rPr>
      <t>decimaal</t>
    </r>
    <r>
      <rPr>
        <i/>
        <sz val="11"/>
        <color indexed="63"/>
        <rFont val="Calibri"/>
        <family val="2"/>
      </rPr>
      <t xml:space="preserve"> getoond)</t>
    </r>
  </si>
  <si>
    <t>Nadat de uren u of e in de Bedrijfsadministratie verwerkt zijn</t>
  </si>
  <si>
    <t>Jaar:</t>
  </si>
  <si>
    <t>Naam:</t>
  </si>
  <si>
    <t>Totaal gewerkte overuren (tabel) &gt;</t>
  </si>
  <si>
    <r>
      <rPr>
        <i/>
        <u/>
        <sz val="10"/>
        <rFont val="Arial"/>
        <family val="2"/>
      </rPr>
      <t>Opmerking</t>
    </r>
    <r>
      <rPr>
        <i/>
        <sz val="10"/>
        <rFont val="Arial"/>
        <family val="2"/>
      </rPr>
      <t xml:space="preserve">: De </t>
    </r>
    <r>
      <rPr>
        <b/>
        <i/>
        <sz val="10"/>
        <rFont val="Arial"/>
        <family val="2"/>
      </rPr>
      <t>Overuren</t>
    </r>
    <r>
      <rPr>
        <i/>
        <sz val="10"/>
        <rFont val="Arial"/>
        <family val="2"/>
      </rPr>
      <t xml:space="preserve"> verwerkt u op het tab-blad: </t>
    </r>
    <r>
      <rPr>
        <b/>
        <i/>
        <sz val="10"/>
        <rFont val="Arial"/>
        <family val="2"/>
      </rPr>
      <t>overurentabel</t>
    </r>
  </si>
  <si>
    <r>
      <t xml:space="preserve">3   Tik achter </t>
    </r>
    <r>
      <rPr>
        <b/>
        <i/>
        <sz val="10"/>
        <rFont val="Arial"/>
        <family val="2"/>
      </rPr>
      <t>"Aantal extra vrije uren"</t>
    </r>
    <r>
      <rPr>
        <sz val="10"/>
        <rFont val="Arial"/>
        <family val="2"/>
      </rPr>
      <t xml:space="preserve"> de eventuele extra vrije uren in.</t>
    </r>
  </si>
  <si>
    <r>
      <t xml:space="preserve">     </t>
    </r>
    <r>
      <rPr>
        <i/>
        <sz val="10"/>
        <rFont val="Arial"/>
        <family val="2"/>
      </rPr>
      <t>Overurentabel</t>
    </r>
    <r>
      <rPr>
        <sz val="10"/>
        <rFont val="Arial"/>
        <family val="2"/>
      </rPr>
      <t xml:space="preserve"> gehaald. Zie tab-blad: </t>
    </r>
    <r>
      <rPr>
        <b/>
        <i/>
        <sz val="10"/>
        <rFont val="Arial"/>
        <family val="2"/>
      </rPr>
      <t>overurentabel</t>
    </r>
  </si>
  <si>
    <r>
      <t>4.  De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"Totaal gewerkte overuren"</t>
    </r>
    <r>
      <rPr>
        <sz val="10"/>
        <rFont val="Arial"/>
        <family val="2"/>
      </rPr>
      <t xml:space="preserve"> worden automatisch uit de</t>
    </r>
  </si>
  <si>
    <r>
      <t xml:space="preserve">1.  Tik </t>
    </r>
    <r>
      <rPr>
        <b/>
        <sz val="10"/>
        <rFont val="Arial"/>
        <family val="2"/>
      </rPr>
      <t>links bovenaan</t>
    </r>
    <r>
      <rPr>
        <sz val="10"/>
        <rFont val="Arial"/>
        <family val="2"/>
      </rPr>
      <t xml:space="preserve"> op de Vakantiekaart het</t>
    </r>
    <r>
      <rPr>
        <b/>
        <sz val="10"/>
        <rFont val="Arial"/>
        <family val="2"/>
      </rPr>
      <t xml:space="preserve"> huidige jaartal</t>
    </r>
    <r>
      <rPr>
        <sz val="10"/>
        <rFont val="Arial"/>
        <family val="2"/>
      </rPr>
      <t xml:space="preserve"> in.</t>
    </r>
  </si>
  <si>
    <t>In deze DEMO-versie kunt u alleen in de eerste tabel, de eerste 8 regels invullen</t>
  </si>
  <si>
    <t>== DEMO ==   Overuren tabel</t>
  </si>
  <si>
    <r>
      <rPr>
        <b/>
        <sz val="14"/>
        <color rgb="FFFF0000"/>
        <rFont val="Arial"/>
        <family val="2"/>
      </rPr>
      <t>== DEMO ==</t>
    </r>
    <r>
      <rPr>
        <b/>
        <sz val="14"/>
        <rFont val="Arial"/>
        <family val="2"/>
      </rPr>
      <t xml:space="preserve">   Vakantie -Verlof-Kaart  +  Overurenkaart</t>
    </r>
  </si>
  <si>
    <t>In deze DEMO versie kunt u alleen voor de maanden januari</t>
  </si>
  <si>
    <t>en februari de uren invullen. De andere maanden zijn beveiligd.</t>
  </si>
  <si>
    <t>In de Overuren tabel kunt u alleen in de eerste tabel, de eerste</t>
  </si>
  <si>
    <t>8 regels invullen. De andere regels zijn beveiligd.</t>
  </si>
  <si>
    <t>Opmerking DEMO-versie</t>
  </si>
  <si>
    <t>Het jaar staat vast ingesteld op 2015 en kunt u niet wijzigen.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</si>
</sst>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"/>
    <numFmt numFmtId="165" formatCode="[$-413]d\ mmmm\ yyyy;@"/>
    <numFmt numFmtId="166" formatCode="0.00_ ;[Red]\-0.00\ "/>
    <numFmt numFmtId="167" formatCode="0.0"/>
    <numFmt numFmtId="168" formatCode="d/m;@"/>
  </numFmts>
  <fonts count="6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13"/>
      <name val="Arial"/>
      <family val="2"/>
    </font>
    <font>
      <b/>
      <sz val="11"/>
      <color indexed="23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theme="1" tint="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9"/>
      <color theme="1" tint="0.249977111117893"/>
      <name val="Arial"/>
      <family val="2"/>
    </font>
    <font>
      <b/>
      <sz val="10"/>
      <color theme="8" tint="-0.499984740745262"/>
      <name val="Arial"/>
      <family val="2"/>
    </font>
    <font>
      <b/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name val="Arial"/>
      <family val="2"/>
    </font>
    <font>
      <b/>
      <i/>
      <u/>
      <sz val="10"/>
      <color theme="8" tint="-0.499984740745262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131BB3"/>
      <name val="Arial"/>
      <family val="2"/>
    </font>
    <font>
      <b/>
      <i/>
      <sz val="10"/>
      <color rgb="FF131BB3"/>
      <name val="Arial"/>
      <family val="2"/>
    </font>
    <font>
      <b/>
      <u/>
      <sz val="20"/>
      <name val="Calibri"/>
      <family val="2"/>
    </font>
    <font>
      <b/>
      <sz val="11"/>
      <color indexed="8"/>
      <name val="Calibri"/>
      <family val="2"/>
    </font>
    <font>
      <b/>
      <sz val="12"/>
      <color indexed="18"/>
      <name val="Arial"/>
      <family val="2"/>
    </font>
    <font>
      <b/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i/>
      <sz val="11"/>
      <color indexed="63"/>
      <name val="Calibri"/>
      <family val="2"/>
    </font>
    <font>
      <u/>
      <sz val="11"/>
      <color indexed="8"/>
      <name val="Calibri"/>
      <family val="2"/>
    </font>
    <font>
      <sz val="10"/>
      <color indexed="63"/>
      <name val="Calibri"/>
      <family val="2"/>
    </font>
    <font>
      <b/>
      <sz val="11"/>
      <color indexed="12"/>
      <name val="Calibri"/>
      <family val="2"/>
    </font>
    <font>
      <b/>
      <i/>
      <u/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b/>
      <i/>
      <sz val="11"/>
      <color indexed="18"/>
      <name val="Calibri"/>
      <family val="2"/>
    </font>
    <font>
      <sz val="11"/>
      <color indexed="18"/>
      <name val="Calibri"/>
      <family val="2"/>
    </font>
    <font>
      <sz val="11"/>
      <name val="Calibri"/>
      <family val="2"/>
    </font>
    <font>
      <b/>
      <sz val="12"/>
      <color indexed="10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charset val="134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i/>
      <sz val="11"/>
      <color theme="4" tint="-0.499984740745262"/>
      <name val="Calibri"/>
      <family val="2"/>
    </font>
    <font>
      <sz val="10"/>
      <color theme="4" tint="-0.499984740745262"/>
      <name val="Arial"/>
      <family val="2"/>
    </font>
    <font>
      <sz val="11"/>
      <color theme="4" tint="-0.499984740745262"/>
      <name val="Calibri"/>
      <family val="2"/>
    </font>
    <font>
      <b/>
      <i/>
      <sz val="10"/>
      <color theme="4" tint="-0.499984740745262"/>
      <name val="Arial"/>
      <family val="2"/>
    </font>
    <font>
      <i/>
      <sz val="11"/>
      <color indexed="8"/>
      <name val="Calibri"/>
      <family val="2"/>
      <charset val="134"/>
    </font>
    <font>
      <i/>
      <u/>
      <sz val="11"/>
      <color indexed="63"/>
      <name val="Calibri"/>
      <family val="2"/>
    </font>
    <font>
      <sz val="11"/>
      <color theme="0"/>
      <name val="Calibri"/>
      <family val="2"/>
      <charset val="134"/>
    </font>
    <font>
      <i/>
      <u/>
      <sz val="10"/>
      <name val="Arial"/>
      <family val="2"/>
    </font>
    <font>
      <b/>
      <i/>
      <sz val="11"/>
      <color rgb="FFFF0000"/>
      <name val="Calibri"/>
      <family val="2"/>
    </font>
    <font>
      <b/>
      <sz val="14"/>
      <color rgb="FFFF0000"/>
      <name val="Arial"/>
      <family val="2"/>
    </font>
    <font>
      <i/>
      <sz val="9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56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 applyProtection="1"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164" fontId="3" fillId="3" borderId="0" xfId="0" applyNumberFormat="1" applyFont="1" applyFill="1" applyProtection="1">
      <protection hidden="1"/>
    </xf>
    <xf numFmtId="0" fontId="6" fillId="3" borderId="0" xfId="0" applyFont="1" applyFill="1" applyBorder="1" applyProtection="1">
      <protection hidden="1"/>
    </xf>
    <xf numFmtId="164" fontId="3" fillId="3" borderId="0" xfId="0" applyNumberFormat="1" applyFont="1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3" fillId="5" borderId="0" xfId="0" applyFont="1" applyFill="1" applyAlignment="1" applyProtection="1">
      <protection hidden="1"/>
    </xf>
    <xf numFmtId="0" fontId="8" fillId="5" borderId="0" xfId="0" applyFont="1" applyFill="1" applyAlignment="1" applyProtection="1">
      <alignment vertical="center"/>
      <protection hidden="1"/>
    </xf>
    <xf numFmtId="0" fontId="0" fillId="5" borderId="1" xfId="0" applyFill="1" applyBorder="1" applyAlignment="1" applyProtection="1">
      <protection hidden="1"/>
    </xf>
    <xf numFmtId="0" fontId="8" fillId="5" borderId="1" xfId="0" applyFont="1" applyFill="1" applyBorder="1" applyAlignment="1" applyProtection="1">
      <alignment vertical="center"/>
      <protection hidden="1"/>
    </xf>
    <xf numFmtId="0" fontId="1" fillId="4" borderId="0" xfId="0" applyFont="1" applyFill="1" applyBorder="1" applyProtection="1">
      <protection hidden="1"/>
    </xf>
    <xf numFmtId="0" fontId="13" fillId="4" borderId="0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10" fillId="4" borderId="0" xfId="0" applyFont="1" applyFill="1" applyBorder="1" applyProtection="1">
      <protection hidden="1"/>
    </xf>
    <xf numFmtId="0" fontId="10" fillId="4" borderId="0" xfId="0" applyFont="1" applyFill="1" applyProtection="1">
      <protection hidden="1"/>
    </xf>
    <xf numFmtId="0" fontId="14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13" fillId="4" borderId="0" xfId="0" applyFont="1" applyFill="1" applyProtection="1">
      <protection hidden="1"/>
    </xf>
    <xf numFmtId="0" fontId="0" fillId="4" borderId="3" xfId="0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164" fontId="3" fillId="4" borderId="3" xfId="0" applyNumberFormat="1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15" fillId="4" borderId="0" xfId="0" applyFont="1" applyFill="1" applyBorder="1" applyProtection="1">
      <protection hidden="1"/>
    </xf>
    <xf numFmtId="0" fontId="16" fillId="4" borderId="8" xfId="0" applyFont="1" applyFill="1" applyBorder="1" applyProtection="1">
      <protection hidden="1"/>
    </xf>
    <xf numFmtId="0" fontId="18" fillId="4" borderId="0" xfId="0" applyFont="1" applyFill="1" applyProtection="1">
      <protection hidden="1"/>
    </xf>
    <xf numFmtId="0" fontId="6" fillId="8" borderId="9" xfId="0" applyFont="1" applyFill="1" applyBorder="1" applyProtection="1">
      <protection hidden="1"/>
    </xf>
    <xf numFmtId="164" fontId="3" fillId="8" borderId="10" xfId="0" applyNumberFormat="1" applyFont="1" applyFill="1" applyBorder="1" applyProtection="1">
      <protection hidden="1"/>
    </xf>
    <xf numFmtId="0" fontId="6" fillId="8" borderId="11" xfId="0" applyFont="1" applyFill="1" applyBorder="1" applyProtection="1">
      <protection hidden="1"/>
    </xf>
    <xf numFmtId="164" fontId="3" fillId="8" borderId="12" xfId="0" applyNumberFormat="1" applyFont="1" applyFill="1" applyBorder="1" applyProtection="1">
      <protection hidden="1"/>
    </xf>
    <xf numFmtId="0" fontId="6" fillId="8" borderId="13" xfId="0" applyFont="1" applyFill="1" applyBorder="1" applyProtection="1">
      <protection hidden="1"/>
    </xf>
    <xf numFmtId="164" fontId="3" fillId="8" borderId="14" xfId="0" applyNumberFormat="1" applyFont="1" applyFill="1" applyBorder="1" applyProtection="1">
      <protection hidden="1"/>
    </xf>
    <xf numFmtId="0" fontId="0" fillId="9" borderId="0" xfId="0" applyFill="1" applyProtection="1">
      <protection hidden="1"/>
    </xf>
    <xf numFmtId="0" fontId="16" fillId="4" borderId="15" xfId="0" applyFont="1" applyFill="1" applyBorder="1" applyProtection="1">
      <protection hidden="1"/>
    </xf>
    <xf numFmtId="0" fontId="17" fillId="0" borderId="2" xfId="0" applyFont="1" applyBorder="1" applyAlignment="1" applyProtection="1">
      <alignment horizontal="center"/>
      <protection hidden="1"/>
    </xf>
    <xf numFmtId="0" fontId="17" fillId="8" borderId="9" xfId="0" applyFont="1" applyFill="1" applyBorder="1" applyProtection="1">
      <protection hidden="1"/>
    </xf>
    <xf numFmtId="0" fontId="17" fillId="8" borderId="11" xfId="0" applyFont="1" applyFill="1" applyBorder="1" applyProtection="1">
      <protection hidden="1"/>
    </xf>
    <xf numFmtId="0" fontId="17" fillId="8" borderId="13" xfId="0" applyFont="1" applyFill="1" applyBorder="1" applyProtection="1">
      <protection hidden="1"/>
    </xf>
    <xf numFmtId="0" fontId="17" fillId="10" borderId="2" xfId="0" applyFont="1" applyFill="1" applyBorder="1" applyAlignment="1" applyProtection="1">
      <alignment horizontal="center"/>
      <protection hidden="1"/>
    </xf>
    <xf numFmtId="0" fontId="18" fillId="0" borderId="0" xfId="0" applyFont="1" applyFill="1" applyProtection="1">
      <protection hidden="1"/>
    </xf>
    <xf numFmtId="0" fontId="19" fillId="9" borderId="0" xfId="0" applyFont="1" applyFill="1" applyBorder="1" applyAlignment="1" applyProtection="1">
      <protection hidden="1"/>
    </xf>
    <xf numFmtId="0" fontId="0" fillId="12" borderId="0" xfId="0" applyFill="1" applyBorder="1" applyAlignment="1" applyProtection="1">
      <protection hidden="1"/>
    </xf>
    <xf numFmtId="0" fontId="0" fillId="9" borderId="0" xfId="0" applyFill="1" applyBorder="1" applyProtection="1">
      <protection hidden="1"/>
    </xf>
    <xf numFmtId="0" fontId="19" fillId="4" borderId="0" xfId="0" applyFont="1" applyFill="1" applyBorder="1" applyAlignment="1" applyProtection="1">
      <protection hidden="1"/>
    </xf>
    <xf numFmtId="0" fontId="22" fillId="4" borderId="0" xfId="0" applyFont="1" applyFill="1" applyBorder="1" applyProtection="1">
      <protection hidden="1"/>
    </xf>
    <xf numFmtId="0" fontId="23" fillId="4" borderId="0" xfId="0" applyFont="1" applyFill="1" applyBorder="1" applyProtection="1">
      <protection hidden="1"/>
    </xf>
    <xf numFmtId="0" fontId="24" fillId="4" borderId="0" xfId="0" applyFont="1" applyFill="1" applyBorder="1" applyAlignment="1" applyProtection="1">
      <alignment horizontal="right"/>
      <protection hidden="1"/>
    </xf>
    <xf numFmtId="0" fontId="18" fillId="0" borderId="0" xfId="0" applyFont="1" applyBorder="1" applyProtection="1">
      <protection hidden="1"/>
    </xf>
    <xf numFmtId="166" fontId="20" fillId="7" borderId="8" xfId="0" applyNumberFormat="1" applyFont="1" applyFill="1" applyBorder="1" applyAlignment="1" applyProtection="1">
      <alignment horizontal="right"/>
      <protection locked="0"/>
    </xf>
    <xf numFmtId="0" fontId="0" fillId="13" borderId="0" xfId="0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18" fillId="13" borderId="0" xfId="0" applyFont="1" applyFill="1" applyBorder="1" applyAlignment="1" applyProtection="1">
      <protection hidden="1"/>
    </xf>
    <xf numFmtId="0" fontId="18" fillId="13" borderId="0" xfId="0" applyFont="1" applyFill="1" applyBorder="1" applyProtection="1">
      <protection hidden="1"/>
    </xf>
    <xf numFmtId="0" fontId="18" fillId="12" borderId="23" xfId="0" applyFont="1" applyFill="1" applyBorder="1" applyProtection="1">
      <protection hidden="1"/>
    </xf>
    <xf numFmtId="0" fontId="0" fillId="14" borderId="0" xfId="0" applyFill="1" applyProtection="1">
      <protection hidden="1"/>
    </xf>
    <xf numFmtId="165" fontId="3" fillId="14" borderId="0" xfId="0" applyNumberFormat="1" applyFont="1" applyFill="1" applyAlignment="1" applyProtection="1">
      <alignment vertical="center"/>
      <protection hidden="1"/>
    </xf>
    <xf numFmtId="165" fontId="25" fillId="14" borderId="0" xfId="0" applyNumberFormat="1" applyFont="1" applyFill="1" applyAlignment="1" applyProtection="1">
      <alignment vertical="center"/>
      <protection hidden="1"/>
    </xf>
    <xf numFmtId="0" fontId="12" fillId="14" borderId="0" xfId="0" applyFont="1" applyFill="1" applyAlignment="1" applyProtection="1">
      <alignment vertical="center"/>
      <protection hidden="1"/>
    </xf>
    <xf numFmtId="0" fontId="0" fillId="14" borderId="0" xfId="0" applyFill="1" applyAlignment="1" applyProtection="1">
      <protection hidden="1"/>
    </xf>
    <xf numFmtId="0" fontId="27" fillId="14" borderId="0" xfId="0" applyFont="1" applyFill="1" applyAlignment="1" applyProtection="1">
      <alignment horizontal="right"/>
      <protection hidden="1"/>
    </xf>
    <xf numFmtId="0" fontId="0" fillId="14" borderId="1" xfId="0" applyFill="1" applyBorder="1" applyAlignment="1" applyProtection="1">
      <protection hidden="1"/>
    </xf>
    <xf numFmtId="165" fontId="3" fillId="14" borderId="1" xfId="0" applyNumberFormat="1" applyFont="1" applyFill="1" applyBorder="1" applyAlignment="1" applyProtection="1">
      <alignment vertical="center"/>
      <protection hidden="1"/>
    </xf>
    <xf numFmtId="0" fontId="12" fillId="14" borderId="1" xfId="0" applyFont="1" applyFill="1" applyBorder="1" applyAlignment="1" applyProtection="1">
      <alignment vertical="center"/>
      <protection hidden="1"/>
    </xf>
    <xf numFmtId="0" fontId="0" fillId="14" borderId="6" xfId="0" applyFill="1" applyBorder="1" applyAlignment="1" applyProtection="1">
      <alignment horizontal="center"/>
      <protection hidden="1"/>
    </xf>
    <xf numFmtId="0" fontId="8" fillId="14" borderId="1" xfId="0" applyFont="1" applyFill="1" applyBorder="1" applyAlignment="1" applyProtection="1">
      <alignment vertical="center"/>
      <protection hidden="1"/>
    </xf>
    <xf numFmtId="0" fontId="0" fillId="14" borderId="19" xfId="0" applyFill="1" applyBorder="1" applyProtection="1">
      <protection hidden="1"/>
    </xf>
    <xf numFmtId="0" fontId="0" fillId="14" borderId="20" xfId="0" applyFill="1" applyBorder="1" applyProtection="1">
      <protection hidden="1"/>
    </xf>
    <xf numFmtId="0" fontId="19" fillId="14" borderId="20" xfId="0" applyFont="1" applyFill="1" applyBorder="1" applyAlignment="1" applyProtection="1">
      <protection hidden="1"/>
    </xf>
    <xf numFmtId="0" fontId="0" fillId="14" borderId="21" xfId="0" applyFill="1" applyBorder="1" applyProtection="1">
      <protection hidden="1"/>
    </xf>
    <xf numFmtId="0" fontId="0" fillId="14" borderId="24" xfId="0" applyFill="1" applyBorder="1" applyProtection="1">
      <protection hidden="1"/>
    </xf>
    <xf numFmtId="0" fontId="0" fillId="14" borderId="25" xfId="0" applyFill="1" applyBorder="1" applyProtection="1">
      <protection hidden="1"/>
    </xf>
    <xf numFmtId="0" fontId="0" fillId="14" borderId="26" xfId="0" applyFill="1" applyBorder="1" applyProtection="1">
      <protection hidden="1"/>
    </xf>
    <xf numFmtId="0" fontId="19" fillId="12" borderId="0" xfId="0" applyFont="1" applyFill="1" applyBorder="1" applyAlignment="1" applyProtection="1">
      <protection hidden="1"/>
    </xf>
    <xf numFmtId="0" fontId="18" fillId="12" borderId="0" xfId="0" applyFont="1" applyFill="1" applyBorder="1" applyAlignment="1" applyProtection="1">
      <protection hidden="1"/>
    </xf>
    <xf numFmtId="0" fontId="30" fillId="12" borderId="0" xfId="0" applyFont="1" applyFill="1" applyBorder="1" applyProtection="1">
      <protection hidden="1"/>
    </xf>
    <xf numFmtId="0" fontId="24" fillId="4" borderId="0" xfId="0" applyFont="1" applyFill="1" applyBorder="1" applyProtection="1">
      <protection hidden="1"/>
    </xf>
    <xf numFmtId="0" fontId="3" fillId="13" borderId="0" xfId="0" applyFont="1" applyFill="1" applyBorder="1" applyProtection="1">
      <protection hidden="1"/>
    </xf>
    <xf numFmtId="0" fontId="0" fillId="13" borderId="0" xfId="0" applyFill="1" applyProtection="1">
      <protection hidden="1"/>
    </xf>
    <xf numFmtId="0" fontId="27" fillId="13" borderId="0" xfId="0" applyFont="1" applyFill="1" applyBorder="1" applyProtection="1">
      <protection hidden="1"/>
    </xf>
    <xf numFmtId="0" fontId="18" fillId="12" borderId="0" xfId="0" applyFont="1" applyFill="1" applyBorder="1" applyProtection="1">
      <protection hidden="1"/>
    </xf>
    <xf numFmtId="0" fontId="18" fillId="12" borderId="0" xfId="0" applyFont="1" applyFill="1" applyProtection="1">
      <protection hidden="1"/>
    </xf>
    <xf numFmtId="166" fontId="30" fillId="12" borderId="0" xfId="0" applyNumberFormat="1" applyFont="1" applyFill="1" applyBorder="1" applyAlignment="1" applyProtection="1">
      <alignment horizontal="center"/>
      <protection hidden="1"/>
    </xf>
    <xf numFmtId="0" fontId="30" fillId="12" borderId="0" xfId="0" applyFont="1" applyFill="1" applyBorder="1" applyAlignment="1" applyProtection="1">
      <protection hidden="1"/>
    </xf>
    <xf numFmtId="0" fontId="32" fillId="12" borderId="0" xfId="0" applyFont="1" applyFill="1" applyBorder="1" applyAlignment="1" applyProtection="1">
      <protection hidden="1"/>
    </xf>
    <xf numFmtId="0" fontId="18" fillId="12" borderId="23" xfId="0" applyFont="1" applyFill="1" applyBorder="1" applyAlignment="1" applyProtection="1">
      <protection hidden="1"/>
    </xf>
    <xf numFmtId="0" fontId="17" fillId="12" borderId="0" xfId="0" applyFont="1" applyFill="1" applyBorder="1" applyAlignment="1" applyProtection="1">
      <protection hidden="1"/>
    </xf>
    <xf numFmtId="0" fontId="30" fillId="12" borderId="0" xfId="0" applyFont="1" applyFill="1" applyBorder="1" applyAlignment="1" applyProtection="1">
      <alignment horizontal="left"/>
      <protection hidden="1"/>
    </xf>
    <xf numFmtId="0" fontId="9" fillId="12" borderId="0" xfId="0" applyFont="1" applyFill="1" applyBorder="1" applyAlignment="1" applyProtection="1">
      <protection hidden="1"/>
    </xf>
    <xf numFmtId="0" fontId="33" fillId="12" borderId="0" xfId="0" applyFont="1" applyFill="1" applyBorder="1" applyProtection="1">
      <protection hidden="1"/>
    </xf>
    <xf numFmtId="0" fontId="0" fillId="12" borderId="0" xfId="0" applyFill="1" applyBorder="1" applyAlignment="1" applyProtection="1">
      <alignment horizontal="left"/>
      <protection hidden="1"/>
    </xf>
    <xf numFmtId="166" fontId="18" fillId="12" borderId="0" xfId="0" applyNumberFormat="1" applyFont="1" applyFill="1" applyBorder="1" applyAlignment="1" applyProtection="1">
      <protection hidden="1"/>
    </xf>
    <xf numFmtId="166" fontId="18" fillId="12" borderId="0" xfId="0" applyNumberFormat="1" applyFont="1" applyFill="1" applyBorder="1" applyAlignment="1" applyProtection="1">
      <alignment horizontal="center"/>
      <protection hidden="1"/>
    </xf>
    <xf numFmtId="0" fontId="28" fillId="12" borderId="0" xfId="0" applyFont="1" applyFill="1" applyBorder="1" applyProtection="1">
      <protection hidden="1"/>
    </xf>
    <xf numFmtId="0" fontId="0" fillId="12" borderId="22" xfId="0" applyFill="1" applyBorder="1" applyProtection="1">
      <protection hidden="1"/>
    </xf>
    <xf numFmtId="0" fontId="21" fillId="12" borderId="0" xfId="0" applyFont="1" applyFill="1" applyBorder="1" applyProtection="1">
      <protection hidden="1"/>
    </xf>
    <xf numFmtId="0" fontId="29" fillId="12" borderId="0" xfId="0" applyFont="1" applyFill="1" applyBorder="1" applyProtection="1">
      <protection hidden="1"/>
    </xf>
    <xf numFmtId="0" fontId="3" fillId="12" borderId="0" xfId="0" applyFont="1" applyFill="1" applyBorder="1" applyProtection="1">
      <protection hidden="1"/>
    </xf>
    <xf numFmtId="0" fontId="0" fillId="12" borderId="0" xfId="0" applyFill="1" applyProtection="1">
      <protection hidden="1"/>
    </xf>
    <xf numFmtId="0" fontId="18" fillId="0" borderId="0" xfId="0" applyFont="1" applyFill="1" applyBorder="1" applyProtection="1">
      <protection hidden="1"/>
    </xf>
    <xf numFmtId="0" fontId="1" fillId="13" borderId="0" xfId="0" applyFont="1" applyFill="1" applyBorder="1" applyProtection="1">
      <protection hidden="1"/>
    </xf>
    <xf numFmtId="0" fontId="1" fillId="13" borderId="0" xfId="0" applyFont="1" applyFill="1" applyProtection="1">
      <protection hidden="1"/>
    </xf>
    <xf numFmtId="0" fontId="36" fillId="13" borderId="0" xfId="0" applyFont="1" applyFill="1" applyBorder="1" applyProtection="1">
      <protection hidden="1"/>
    </xf>
    <xf numFmtId="0" fontId="29" fillId="1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42" fillId="2" borderId="0" xfId="0" applyFont="1" applyFill="1" applyProtection="1">
      <protection hidden="1"/>
    </xf>
    <xf numFmtId="0" fontId="39" fillId="4" borderId="0" xfId="0" applyFont="1" applyFill="1" applyProtection="1">
      <protection hidden="1"/>
    </xf>
    <xf numFmtId="0" fontId="42" fillId="4" borderId="0" xfId="0" applyFont="1" applyFill="1" applyProtection="1">
      <protection hidden="1"/>
    </xf>
    <xf numFmtId="0" fontId="43" fillId="4" borderId="0" xfId="0" applyFont="1" applyFill="1" applyProtection="1">
      <protection hidden="1"/>
    </xf>
    <xf numFmtId="0" fontId="0" fillId="4" borderId="50" xfId="0" applyFill="1" applyBorder="1" applyProtection="1">
      <protection hidden="1"/>
    </xf>
    <xf numFmtId="0" fontId="0" fillId="4" borderId="51" xfId="0" applyFill="1" applyBorder="1" applyProtection="1">
      <protection hidden="1"/>
    </xf>
    <xf numFmtId="0" fontId="45" fillId="4" borderId="0" xfId="0" applyFont="1" applyFill="1" applyAlignment="1" applyProtection="1">
      <alignment vertical="top"/>
      <protection hidden="1"/>
    </xf>
    <xf numFmtId="0" fontId="0" fillId="4" borderId="52" xfId="0" applyFill="1" applyBorder="1" applyProtection="1">
      <protection hidden="1"/>
    </xf>
    <xf numFmtId="0" fontId="0" fillId="4" borderId="0" xfId="0" applyFill="1" applyAlignment="1" applyProtection="1">
      <alignment vertical="top"/>
      <protection hidden="1"/>
    </xf>
    <xf numFmtId="0" fontId="49" fillId="4" borderId="0" xfId="0" applyFont="1" applyFill="1" applyAlignment="1" applyProtection="1">
      <alignment vertical="top"/>
      <protection hidden="1"/>
    </xf>
    <xf numFmtId="0" fontId="50" fillId="4" borderId="0" xfId="0" applyFont="1" applyFill="1" applyAlignment="1" applyProtection="1">
      <alignment vertical="top"/>
      <protection hidden="1"/>
    </xf>
    <xf numFmtId="0" fontId="43" fillId="4" borderId="0" xfId="0" applyFont="1" applyFill="1" applyAlignment="1" applyProtection="1">
      <alignment vertical="top"/>
      <protection hidden="1"/>
    </xf>
    <xf numFmtId="0" fontId="48" fillId="4" borderId="0" xfId="0" applyFont="1" applyFill="1" applyAlignment="1" applyProtection="1">
      <alignment vertical="top"/>
      <protection hidden="1"/>
    </xf>
    <xf numFmtId="0" fontId="46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2" fillId="4" borderId="0" xfId="0" applyFont="1" applyFill="1" applyAlignment="1" applyProtection="1">
      <alignment horizontal="center"/>
      <protection hidden="1"/>
    </xf>
    <xf numFmtId="0" fontId="0" fillId="4" borderId="54" xfId="0" applyFill="1" applyBorder="1" applyProtection="1">
      <protection hidden="1"/>
    </xf>
    <xf numFmtId="0" fontId="39" fillId="4" borderId="1" xfId="0" applyFont="1" applyFill="1" applyBorder="1" applyAlignment="1" applyProtection="1">
      <alignment horizontal="center"/>
      <protection hidden="1"/>
    </xf>
    <xf numFmtId="0" fontId="46" fillId="4" borderId="1" xfId="0" applyFont="1" applyFill="1" applyBorder="1" applyAlignment="1" applyProtection="1">
      <alignment horizontal="center"/>
      <protection hidden="1"/>
    </xf>
    <xf numFmtId="0" fontId="52" fillId="4" borderId="1" xfId="0" applyFont="1" applyFill="1" applyBorder="1" applyAlignment="1" applyProtection="1">
      <alignment horizontal="center"/>
      <protection hidden="1"/>
    </xf>
    <xf numFmtId="0" fontId="46" fillId="0" borderId="1" xfId="0" applyFont="1" applyBorder="1" applyAlignment="1" applyProtection="1">
      <alignment horizontal="center"/>
      <protection hidden="1"/>
    </xf>
    <xf numFmtId="0" fontId="53" fillId="4" borderId="1" xfId="0" applyFont="1" applyFill="1" applyBorder="1" applyAlignment="1" applyProtection="1">
      <alignment horizontal="center"/>
      <protection hidden="1"/>
    </xf>
    <xf numFmtId="0" fontId="0" fillId="4" borderId="54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54" fillId="4" borderId="0" xfId="0" applyFont="1" applyFill="1" applyAlignment="1" applyProtection="1">
      <alignment horizontal="center"/>
      <protection hidden="1"/>
    </xf>
    <xf numFmtId="0" fontId="55" fillId="4" borderId="5" xfId="0" applyFont="1" applyFill="1" applyBorder="1" applyProtection="1">
      <protection hidden="1"/>
    </xf>
    <xf numFmtId="0" fontId="0" fillId="0" borderId="51" xfId="0" applyBorder="1" applyProtection="1">
      <protection hidden="1"/>
    </xf>
    <xf numFmtId="0" fontId="55" fillId="4" borderId="50" xfId="0" applyFont="1" applyFill="1" applyBorder="1" applyProtection="1">
      <protection hidden="1"/>
    </xf>
    <xf numFmtId="0" fontId="0" fillId="9" borderId="63" xfId="0" applyFill="1" applyBorder="1" applyProtection="1">
      <protection hidden="1"/>
    </xf>
    <xf numFmtId="0" fontId="0" fillId="0" borderId="49" xfId="0" applyBorder="1" applyProtection="1">
      <protection hidden="1"/>
    </xf>
    <xf numFmtId="0" fontId="0" fillId="4" borderId="63" xfId="0" applyFill="1" applyBorder="1" applyProtection="1">
      <protection hidden="1"/>
    </xf>
    <xf numFmtId="0" fontId="0" fillId="9" borderId="54" xfId="0" applyFill="1" applyBorder="1" applyProtection="1">
      <protection hidden="1"/>
    </xf>
    <xf numFmtId="0" fontId="0" fillId="9" borderId="49" xfId="0" applyFill="1" applyBorder="1" applyProtection="1">
      <protection hidden="1"/>
    </xf>
    <xf numFmtId="0" fontId="46" fillId="0" borderId="50" xfId="0" applyFont="1" applyBorder="1" applyAlignment="1" applyProtection="1">
      <alignment horizontal="center"/>
      <protection hidden="1"/>
    </xf>
    <xf numFmtId="0" fontId="54" fillId="0" borderId="50" xfId="0" applyFont="1" applyBorder="1" applyAlignment="1" applyProtection="1">
      <alignment horizontal="center"/>
      <protection hidden="1"/>
    </xf>
    <xf numFmtId="0" fontId="0" fillId="0" borderId="52" xfId="0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53" fillId="4" borderId="63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locked="0"/>
    </xf>
    <xf numFmtId="0" fontId="57" fillId="9" borderId="0" xfId="0" applyFont="1" applyFill="1" applyProtection="1">
      <protection hidden="1"/>
    </xf>
    <xf numFmtId="0" fontId="57" fillId="9" borderId="0" xfId="0" applyFont="1" applyFill="1" applyBorder="1" applyProtection="1">
      <protection hidden="1"/>
    </xf>
    <xf numFmtId="166" fontId="57" fillId="9" borderId="0" xfId="0" applyNumberFormat="1" applyFont="1" applyFill="1" applyAlignment="1" applyProtection="1">
      <alignment horizontal="left"/>
      <protection hidden="1"/>
    </xf>
    <xf numFmtId="166" fontId="57" fillId="9" borderId="0" xfId="0" applyNumberFormat="1" applyFont="1" applyFill="1" applyProtection="1">
      <protection hidden="1"/>
    </xf>
    <xf numFmtId="2" fontId="0" fillId="9" borderId="0" xfId="0" applyNumberFormat="1" applyFill="1" applyBorder="1" applyAlignment="1" applyProtection="1">
      <protection hidden="1"/>
    </xf>
    <xf numFmtId="2" fontId="57" fillId="9" borderId="0" xfId="0" applyNumberFormat="1" applyFont="1" applyFill="1" applyBorder="1" applyAlignment="1" applyProtection="1">
      <protection hidden="1"/>
    </xf>
    <xf numFmtId="0" fontId="58" fillId="4" borderId="0" xfId="0" applyFont="1" applyFill="1" applyAlignment="1" applyProtection="1">
      <alignment vertical="top"/>
      <protection hidden="1"/>
    </xf>
    <xf numFmtId="0" fontId="59" fillId="4" borderId="0" xfId="0" applyFont="1" applyFill="1" applyProtection="1">
      <protection hidden="1"/>
    </xf>
    <xf numFmtId="0" fontId="60" fillId="4" borderId="0" xfId="0" applyFont="1" applyFill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60" fillId="4" borderId="0" xfId="0" applyFont="1" applyFill="1" applyAlignment="1" applyProtection="1">
      <alignment vertical="top"/>
      <protection hidden="1"/>
    </xf>
    <xf numFmtId="2" fontId="42" fillId="9" borderId="0" xfId="0" applyNumberFormat="1" applyFont="1" applyFill="1" applyBorder="1" applyAlignment="1" applyProtection="1">
      <protection hidden="1"/>
    </xf>
    <xf numFmtId="0" fontId="0" fillId="9" borderId="0" xfId="0" applyFill="1" applyAlignment="1" applyProtection="1">
      <alignment vertical="center"/>
      <protection hidden="1"/>
    </xf>
    <xf numFmtId="0" fontId="30" fillId="4" borderId="0" xfId="0" applyFont="1" applyFill="1" applyProtection="1">
      <protection hidden="1"/>
    </xf>
    <xf numFmtId="0" fontId="62" fillId="4" borderId="0" xfId="0" applyFont="1" applyFill="1" applyProtection="1">
      <protection hidden="1"/>
    </xf>
    <xf numFmtId="0" fontId="62" fillId="4" borderId="0" xfId="0" applyFont="1" applyFill="1" applyAlignment="1" applyProtection="1">
      <alignment vertical="top"/>
      <protection hidden="1"/>
    </xf>
    <xf numFmtId="0" fontId="3" fillId="4" borderId="0" xfId="0" applyFont="1" applyFill="1" applyProtection="1">
      <protection hidden="1"/>
    </xf>
    <xf numFmtId="0" fontId="39" fillId="4" borderId="0" xfId="0" applyFont="1" applyFill="1" applyAlignment="1" applyProtection="1">
      <protection hidden="1"/>
    </xf>
    <xf numFmtId="0" fontId="30" fillId="4" borderId="0" xfId="0" applyFont="1" applyFill="1" applyBorder="1" applyProtection="1">
      <protection hidden="1"/>
    </xf>
    <xf numFmtId="0" fontId="0" fillId="13" borderId="68" xfId="0" applyFill="1" applyBorder="1" applyProtection="1">
      <protection hidden="1"/>
    </xf>
    <xf numFmtId="0" fontId="0" fillId="13" borderId="69" xfId="0" applyFill="1" applyBorder="1" applyProtection="1">
      <protection hidden="1"/>
    </xf>
    <xf numFmtId="0" fontId="0" fillId="13" borderId="70" xfId="0" applyFill="1" applyBorder="1" applyProtection="1">
      <protection hidden="1"/>
    </xf>
    <xf numFmtId="0" fontId="0" fillId="13" borderId="71" xfId="0" applyFill="1" applyBorder="1" applyProtection="1">
      <protection hidden="1"/>
    </xf>
    <xf numFmtId="0" fontId="0" fillId="13" borderId="72" xfId="0" applyFill="1" applyBorder="1" applyProtection="1">
      <protection hidden="1"/>
    </xf>
    <xf numFmtId="0" fontId="0" fillId="13" borderId="73" xfId="0" applyFill="1" applyBorder="1" applyProtection="1">
      <protection hidden="1"/>
    </xf>
    <xf numFmtId="0" fontId="0" fillId="13" borderId="74" xfId="0" applyFill="1" applyBorder="1" applyProtection="1">
      <protection hidden="1"/>
    </xf>
    <xf numFmtId="0" fontId="0" fillId="13" borderId="75" xfId="0" applyFill="1" applyBorder="1" applyProtection="1">
      <protection hidden="1"/>
    </xf>
    <xf numFmtId="0" fontId="0" fillId="9" borderId="51" xfId="0" applyFill="1" applyBorder="1" applyProtection="1">
      <protection hidden="1"/>
    </xf>
    <xf numFmtId="0" fontId="0" fillId="9" borderId="50" xfId="0" applyFill="1" applyBorder="1" applyProtection="1">
      <protection hidden="1"/>
    </xf>
    <xf numFmtId="0" fontId="0" fillId="9" borderId="60" xfId="0" applyFill="1" applyBorder="1" applyProtection="1">
      <protection hidden="1"/>
    </xf>
    <xf numFmtId="0" fontId="57" fillId="9" borderId="51" xfId="0" applyFont="1" applyFill="1" applyBorder="1" applyProtection="1">
      <protection hidden="1"/>
    </xf>
    <xf numFmtId="0" fontId="57" fillId="9" borderId="0" xfId="0" applyFont="1" applyFill="1" applyAlignment="1" applyProtection="1">
      <alignment vertical="center"/>
      <protection hidden="1"/>
    </xf>
    <xf numFmtId="0" fontId="0" fillId="9" borderId="52" xfId="0" applyFill="1" applyBorder="1" applyProtection="1">
      <protection hidden="1"/>
    </xf>
    <xf numFmtId="0" fontId="42" fillId="9" borderId="0" xfId="0" applyFont="1" applyFill="1" applyProtection="1">
      <protection hidden="1"/>
    </xf>
    <xf numFmtId="0" fontId="50" fillId="9" borderId="0" xfId="0" applyFont="1" applyFill="1" applyAlignment="1" applyProtection="1">
      <alignment vertical="top"/>
      <protection hidden="1"/>
    </xf>
    <xf numFmtId="0" fontId="42" fillId="9" borderId="0" xfId="0" applyFont="1" applyFill="1" applyAlignment="1" applyProtection="1">
      <alignment vertical="top"/>
      <protection hidden="1"/>
    </xf>
    <xf numFmtId="0" fontId="0" fillId="9" borderId="0" xfId="0" applyFill="1" applyAlignment="1" applyProtection="1">
      <alignment vertical="top"/>
      <protection hidden="1"/>
    </xf>
    <xf numFmtId="0" fontId="51" fillId="9" borderId="50" xfId="0" applyFont="1" applyFill="1" applyBorder="1" applyAlignment="1" applyProtection="1">
      <alignment horizontal="left"/>
      <protection hidden="1"/>
    </xf>
    <xf numFmtId="0" fontId="39" fillId="9" borderId="0" xfId="0" applyFont="1" applyFill="1" applyAlignment="1" applyProtection="1">
      <protection hidden="1"/>
    </xf>
    <xf numFmtId="0" fontId="51" fillId="9" borderId="53" xfId="0" applyFont="1" applyFill="1" applyBorder="1" applyAlignment="1" applyProtection="1">
      <alignment horizontal="center"/>
      <protection hidden="1"/>
    </xf>
    <xf numFmtId="0" fontId="39" fillId="9" borderId="0" xfId="0" applyFont="1" applyFill="1" applyAlignment="1" applyProtection="1">
      <alignment horizontal="center"/>
      <protection hidden="1"/>
    </xf>
    <xf numFmtId="0" fontId="51" fillId="9" borderId="0" xfId="0" applyFont="1" applyFill="1" applyAlignment="1" applyProtection="1">
      <alignment horizontal="center"/>
      <protection hidden="1"/>
    </xf>
    <xf numFmtId="0" fontId="55" fillId="9" borderId="0" xfId="0" applyFont="1" applyFill="1" applyProtection="1">
      <protection hidden="1"/>
    </xf>
    <xf numFmtId="0" fontId="0" fillId="9" borderId="0" xfId="0" applyFill="1" applyAlignment="1" applyProtection="1">
      <alignment horizontal="center"/>
      <protection hidden="1"/>
    </xf>
    <xf numFmtId="0" fontId="64" fillId="9" borderId="0" xfId="0" applyFont="1" applyFill="1" applyProtection="1">
      <protection hidden="1"/>
    </xf>
    <xf numFmtId="0" fontId="57" fillId="9" borderId="0" xfId="0" applyFont="1" applyFill="1" applyAlignment="1" applyProtection="1">
      <alignment horizontal="center"/>
      <protection hidden="1"/>
    </xf>
    <xf numFmtId="0" fontId="64" fillId="9" borderId="50" xfId="0" applyFont="1" applyFill="1" applyBorder="1" applyProtection="1">
      <protection hidden="1"/>
    </xf>
    <xf numFmtId="0" fontId="57" fillId="9" borderId="50" xfId="0" applyFont="1" applyFill="1" applyBorder="1" applyProtection="1">
      <protection hidden="1"/>
    </xf>
    <xf numFmtId="0" fontId="57" fillId="9" borderId="49" xfId="0" applyFont="1" applyFill="1" applyBorder="1" applyProtection="1">
      <protection hidden="1"/>
    </xf>
    <xf numFmtId="0" fontId="1" fillId="9" borderId="0" xfId="0" applyFont="1" applyFill="1" applyProtection="1">
      <protection hidden="1"/>
    </xf>
    <xf numFmtId="0" fontId="57" fillId="4" borderId="0" xfId="0" applyFont="1" applyFill="1" applyProtection="1">
      <protection hidden="1"/>
    </xf>
    <xf numFmtId="166" fontId="20" fillId="7" borderId="8" xfId="0" applyNumberFormat="1" applyFont="1" applyFill="1" applyBorder="1" applyAlignment="1" applyProtection="1">
      <alignment horizontal="right"/>
      <protection hidden="1"/>
    </xf>
    <xf numFmtId="0" fontId="0" fillId="0" borderId="4" xfId="0" applyBorder="1" applyAlignment="1" applyProtection="1">
      <alignment horizontal="center"/>
      <protection hidden="1"/>
    </xf>
    <xf numFmtId="0" fontId="54" fillId="0" borderId="7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54" fillId="0" borderId="48" xfId="0" applyFont="1" applyBorder="1" applyAlignment="1" applyProtection="1">
      <alignment horizontal="center" vertical="center"/>
      <protection hidden="1"/>
    </xf>
    <xf numFmtId="0" fontId="1" fillId="0" borderId="65" xfId="0" applyFont="1" applyBorder="1" applyAlignment="1" applyProtection="1">
      <alignment horizontal="center"/>
      <protection hidden="1"/>
    </xf>
    <xf numFmtId="0" fontId="54" fillId="0" borderId="67" xfId="0" applyFont="1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54" fillId="0" borderId="55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54" fillId="0" borderId="7" xfId="0" applyFont="1" applyBorder="1" applyAlignment="1" applyProtection="1">
      <alignment horizontal="center"/>
      <protection hidden="1"/>
    </xf>
    <xf numFmtId="0" fontId="68" fillId="15" borderId="11" xfId="0" applyFont="1" applyFill="1" applyBorder="1" applyAlignment="1" applyProtection="1">
      <alignment horizontal="left"/>
      <protection locked="0"/>
    </xf>
    <xf numFmtId="0" fontId="68" fillId="15" borderId="0" xfId="0" applyFont="1" applyFill="1" applyBorder="1" applyAlignment="1" applyProtection="1">
      <alignment horizontal="left"/>
      <protection locked="0"/>
    </xf>
    <xf numFmtId="0" fontId="68" fillId="15" borderId="31" xfId="0" applyFont="1" applyFill="1" applyBorder="1" applyAlignment="1" applyProtection="1">
      <alignment horizontal="left"/>
      <protection locked="0"/>
    </xf>
    <xf numFmtId="0" fontId="37" fillId="13" borderId="39" xfId="0" applyFont="1" applyFill="1" applyBorder="1" applyProtection="1">
      <protection hidden="1"/>
    </xf>
    <xf numFmtId="0" fontId="0" fillId="13" borderId="39" xfId="0" applyFill="1" applyBorder="1" applyProtection="1">
      <protection hidden="1"/>
    </xf>
    <xf numFmtId="0" fontId="68" fillId="15" borderId="11" xfId="0" applyFont="1" applyFill="1" applyBorder="1" applyAlignment="1" applyProtection="1">
      <alignment horizontal="left"/>
      <protection locked="0"/>
    </xf>
    <xf numFmtId="0" fontId="68" fillId="15" borderId="0" xfId="0" applyFont="1" applyFill="1" applyBorder="1" applyAlignment="1" applyProtection="1">
      <alignment horizontal="left"/>
      <protection locked="0"/>
    </xf>
    <xf numFmtId="0" fontId="68" fillId="15" borderId="31" xfId="0" applyFont="1" applyFill="1" applyBorder="1" applyAlignment="1" applyProtection="1">
      <alignment horizontal="left"/>
      <protection locked="0"/>
    </xf>
    <xf numFmtId="0" fontId="35" fillId="10" borderId="32" xfId="0" applyFont="1" applyFill="1" applyBorder="1" applyAlignment="1" applyProtection="1">
      <alignment horizontal="center"/>
      <protection hidden="1"/>
    </xf>
    <xf numFmtId="0" fontId="35" fillId="10" borderId="33" xfId="0" applyFont="1" applyFill="1" applyBorder="1" applyAlignment="1" applyProtection="1">
      <alignment horizontal="center"/>
      <protection hidden="1"/>
    </xf>
    <xf numFmtId="0" fontId="35" fillId="10" borderId="37" xfId="0" applyFont="1" applyFill="1" applyBorder="1" applyAlignment="1" applyProtection="1">
      <alignment horizontal="center"/>
      <protection hidden="1"/>
    </xf>
    <xf numFmtId="0" fontId="35" fillId="10" borderId="34" xfId="0" applyFont="1" applyFill="1" applyBorder="1" applyAlignment="1" applyProtection="1">
      <alignment horizontal="center" vertical="top"/>
      <protection hidden="1"/>
    </xf>
    <xf numFmtId="0" fontId="35" fillId="10" borderId="0" xfId="0" applyFont="1" applyFill="1" applyBorder="1" applyAlignment="1" applyProtection="1">
      <alignment horizontal="center" vertical="top"/>
      <protection hidden="1"/>
    </xf>
    <xf numFmtId="0" fontId="35" fillId="10" borderId="41" xfId="0" applyFont="1" applyFill="1" applyBorder="1" applyAlignment="1" applyProtection="1">
      <alignment horizontal="center" vertical="top"/>
      <protection hidden="1"/>
    </xf>
    <xf numFmtId="167" fontId="27" fillId="10" borderId="34" xfId="0" applyNumberFormat="1" applyFont="1" applyFill="1" applyBorder="1" applyAlignment="1" applyProtection="1">
      <alignment horizontal="center" vertical="center"/>
      <protection hidden="1"/>
    </xf>
    <xf numFmtId="167" fontId="27" fillId="10" borderId="0" xfId="0" applyNumberFormat="1" applyFont="1" applyFill="1" applyBorder="1" applyAlignment="1" applyProtection="1">
      <alignment horizontal="center" vertical="center"/>
      <protection hidden="1"/>
    </xf>
    <xf numFmtId="167" fontId="27" fillId="10" borderId="41" xfId="0" applyNumberFormat="1" applyFont="1" applyFill="1" applyBorder="1" applyAlignment="1" applyProtection="1">
      <alignment horizontal="center" vertical="center"/>
      <protection hidden="1"/>
    </xf>
    <xf numFmtId="167" fontId="27" fillId="10" borderId="38" xfId="0" applyNumberFormat="1" applyFont="1" applyFill="1" applyBorder="1" applyAlignment="1" applyProtection="1">
      <alignment horizontal="center" vertical="center"/>
      <protection hidden="1"/>
    </xf>
    <xf numFmtId="167" fontId="27" fillId="10" borderId="39" xfId="0" applyNumberFormat="1" applyFont="1" applyFill="1" applyBorder="1" applyAlignment="1" applyProtection="1">
      <alignment horizontal="center" vertical="center"/>
      <protection hidden="1"/>
    </xf>
    <xf numFmtId="167" fontId="27" fillId="10" borderId="40" xfId="0" applyNumberFormat="1" applyFont="1" applyFill="1" applyBorder="1" applyAlignment="1" applyProtection="1">
      <alignment horizontal="center" vertical="center"/>
      <protection hidden="1"/>
    </xf>
    <xf numFmtId="165" fontId="24" fillId="4" borderId="0" xfId="0" applyNumberFormat="1" applyFont="1" applyFill="1" applyBorder="1" applyAlignment="1" applyProtection="1">
      <alignment horizontal="left"/>
      <protection hidden="1"/>
    </xf>
    <xf numFmtId="0" fontId="68" fillId="15" borderId="47" xfId="0" applyFont="1" applyFill="1" applyBorder="1" applyAlignment="1" applyProtection="1">
      <alignment horizontal="left"/>
      <protection locked="0"/>
    </xf>
    <xf numFmtId="0" fontId="68" fillId="15" borderId="3" xfId="0" applyFont="1" applyFill="1" applyBorder="1" applyAlignment="1" applyProtection="1">
      <alignment horizontal="left"/>
      <protection locked="0"/>
    </xf>
    <xf numFmtId="0" fontId="68" fillId="15" borderId="28" xfId="0" applyFont="1" applyFill="1" applyBorder="1" applyAlignment="1" applyProtection="1">
      <alignment horizontal="left"/>
      <protection locked="0"/>
    </xf>
    <xf numFmtId="0" fontId="0" fillId="14" borderId="6" xfId="0" applyFill="1" applyBorder="1" applyAlignment="1" applyProtection="1">
      <alignment horizontal="center"/>
      <protection hidden="1"/>
    </xf>
    <xf numFmtId="0" fontId="3" fillId="10" borderId="4" xfId="0" applyFont="1" applyFill="1" applyBorder="1" applyAlignment="1" applyProtection="1">
      <alignment horizontal="center"/>
      <protection hidden="1"/>
    </xf>
    <xf numFmtId="0" fontId="3" fillId="10" borderId="6" xfId="0" applyFont="1" applyFill="1" applyBorder="1" applyAlignment="1" applyProtection="1">
      <alignment horizontal="center"/>
      <protection hidden="1"/>
    </xf>
    <xf numFmtId="0" fontId="3" fillId="10" borderId="7" xfId="0" applyFont="1" applyFill="1" applyBorder="1" applyAlignment="1" applyProtection="1">
      <alignment horizontal="center"/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0" fontId="5" fillId="14" borderId="5" xfId="0" applyFont="1" applyFill="1" applyBorder="1" applyAlignment="1" applyProtection="1">
      <alignment horizontal="left"/>
      <protection hidden="1"/>
    </xf>
    <xf numFmtId="0" fontId="5" fillId="14" borderId="0" xfId="0" applyFont="1" applyFill="1" applyBorder="1" applyAlignment="1" applyProtection="1">
      <alignment horizontal="left"/>
      <protection hidden="1"/>
    </xf>
    <xf numFmtId="0" fontId="3" fillId="11" borderId="16" xfId="0" applyFont="1" applyFill="1" applyBorder="1" applyAlignment="1" applyProtection="1">
      <alignment horizontal="center"/>
      <protection locked="0"/>
    </xf>
    <xf numFmtId="0" fontId="3" fillId="11" borderId="17" xfId="0" applyFont="1" applyFill="1" applyBorder="1" applyAlignment="1" applyProtection="1">
      <alignment horizontal="center"/>
      <protection locked="0"/>
    </xf>
    <xf numFmtId="0" fontId="3" fillId="11" borderId="18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29" xfId="0" applyNumberFormat="1" applyFill="1" applyBorder="1" applyAlignment="1" applyProtection="1">
      <alignment horizontal="center"/>
      <protection locked="0"/>
    </xf>
    <xf numFmtId="167" fontId="19" fillId="12" borderId="0" xfId="0" applyNumberFormat="1" applyFont="1" applyFill="1" applyBorder="1" applyAlignment="1" applyProtection="1">
      <alignment horizontal="center"/>
      <protection hidden="1"/>
    </xf>
    <xf numFmtId="1" fontId="0" fillId="0" borderId="30" xfId="0" applyNumberFormat="1" applyFill="1" applyBorder="1" applyAlignment="1" applyProtection="1">
      <alignment horizontal="center"/>
      <protection locked="0"/>
    </xf>
    <xf numFmtId="1" fontId="0" fillId="0" borderId="27" xfId="0" applyNumberFormat="1" applyFill="1" applyBorder="1" applyAlignment="1" applyProtection="1">
      <alignment horizontal="center"/>
      <protection locked="0"/>
    </xf>
    <xf numFmtId="166" fontId="0" fillId="4" borderId="0" xfId="0" applyNumberFormat="1" applyFill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35" fillId="10" borderId="42" xfId="0" applyFont="1" applyFill="1" applyBorder="1" applyAlignment="1" applyProtection="1">
      <alignment horizontal="center"/>
      <protection hidden="1"/>
    </xf>
    <xf numFmtId="0" fontId="35" fillId="10" borderId="43" xfId="0" applyFont="1" applyFill="1" applyBorder="1" applyAlignment="1" applyProtection="1">
      <alignment horizontal="center"/>
      <protection hidden="1"/>
    </xf>
    <xf numFmtId="0" fontId="35" fillId="10" borderId="44" xfId="0" applyFont="1" applyFill="1" applyBorder="1" applyAlignment="1" applyProtection="1">
      <alignment horizontal="center"/>
      <protection hidden="1"/>
    </xf>
    <xf numFmtId="0" fontId="35" fillId="10" borderId="45" xfId="0" quotePrefix="1" applyFont="1" applyFill="1" applyBorder="1" applyAlignment="1" applyProtection="1">
      <alignment horizontal="center" vertical="top"/>
      <protection hidden="1"/>
    </xf>
    <xf numFmtId="0" fontId="35" fillId="10" borderId="0" xfId="0" quotePrefix="1" applyFont="1" applyFill="1" applyBorder="1" applyAlignment="1" applyProtection="1">
      <alignment horizontal="center" vertical="top"/>
      <protection hidden="1"/>
    </xf>
    <xf numFmtId="0" fontId="35" fillId="10" borderId="41" xfId="0" quotePrefix="1" applyFont="1" applyFill="1" applyBorder="1" applyAlignment="1" applyProtection="1">
      <alignment horizontal="center" vertical="top"/>
      <protection hidden="1"/>
    </xf>
    <xf numFmtId="167" fontId="27" fillId="10" borderId="45" xfId="0" applyNumberFormat="1" applyFont="1" applyFill="1" applyBorder="1" applyAlignment="1" applyProtection="1">
      <alignment horizontal="center" vertical="center"/>
      <protection hidden="1"/>
    </xf>
    <xf numFmtId="167" fontId="27" fillId="10" borderId="46" xfId="0" applyNumberFormat="1" applyFont="1" applyFill="1" applyBorder="1" applyAlignment="1" applyProtection="1">
      <alignment horizontal="center" vertical="center"/>
      <protection hidden="1"/>
    </xf>
    <xf numFmtId="167" fontId="9" fillId="16" borderId="0" xfId="0" applyNumberFormat="1" applyFont="1" applyFill="1" applyBorder="1" applyAlignment="1" applyProtection="1">
      <alignment horizontal="center" vertical="center"/>
      <protection hidden="1"/>
    </xf>
    <xf numFmtId="167" fontId="0" fillId="9" borderId="3" xfId="0" applyNumberFormat="1" applyFill="1" applyBorder="1" applyAlignment="1" applyProtection="1">
      <alignment horizontal="center"/>
      <protection locked="0"/>
    </xf>
    <xf numFmtId="167" fontId="0" fillId="9" borderId="28" xfId="0" applyNumberFormat="1" applyFill="1" applyBorder="1" applyAlignment="1" applyProtection="1">
      <alignment horizontal="center"/>
      <protection locked="0"/>
    </xf>
    <xf numFmtId="0" fontId="37" fillId="10" borderId="3" xfId="1" applyFont="1" applyFill="1" applyBorder="1" applyAlignment="1" applyProtection="1">
      <alignment horizontal="center"/>
      <protection hidden="1"/>
    </xf>
    <xf numFmtId="0" fontId="37" fillId="10" borderId="28" xfId="1" applyFont="1" applyFill="1" applyBorder="1" applyAlignment="1" applyProtection="1">
      <alignment horizontal="center"/>
      <protection hidden="1"/>
    </xf>
    <xf numFmtId="0" fontId="3" fillId="11" borderId="2" xfId="0" applyFont="1" applyFill="1" applyBorder="1" applyAlignment="1" applyProtection="1">
      <alignment horizontal="center"/>
      <protection hidden="1"/>
    </xf>
    <xf numFmtId="2" fontId="0" fillId="11" borderId="36" xfId="0" applyNumberFormat="1" applyFill="1" applyBorder="1" applyAlignment="1" applyProtection="1">
      <alignment horizontal="center"/>
      <protection hidden="1"/>
    </xf>
    <xf numFmtId="2" fontId="0" fillId="11" borderId="35" xfId="0" applyNumberFormat="1" applyFill="1" applyBorder="1" applyAlignment="1" applyProtection="1">
      <alignment horizontal="center"/>
      <protection hidden="1"/>
    </xf>
    <xf numFmtId="0" fontId="34" fillId="16" borderId="0" xfId="0" applyFont="1" applyFill="1" applyBorder="1" applyAlignment="1" applyProtection="1">
      <alignment horizontal="center" vertical="center"/>
      <protection hidden="1"/>
    </xf>
    <xf numFmtId="0" fontId="34" fillId="16" borderId="0" xfId="0" applyFont="1" applyFill="1" applyBorder="1" applyAlignment="1" applyProtection="1">
      <alignment horizontal="center" vertical="top"/>
      <protection hidden="1"/>
    </xf>
    <xf numFmtId="0" fontId="26" fillId="14" borderId="0" xfId="0" quotePrefix="1" applyFont="1" applyFill="1" applyAlignment="1" applyProtection="1">
      <alignment horizontal="center" vertical="top"/>
      <protection hidden="1"/>
    </xf>
    <xf numFmtId="0" fontId="26" fillId="14" borderId="0" xfId="0" applyFont="1" applyFill="1" applyAlignment="1" applyProtection="1">
      <alignment horizontal="center" vertical="top"/>
      <protection hidden="1"/>
    </xf>
    <xf numFmtId="0" fontId="26" fillId="14" borderId="1" xfId="0" applyFont="1" applyFill="1" applyBorder="1" applyAlignment="1" applyProtection="1">
      <alignment horizontal="center" vertical="top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38" fillId="4" borderId="0" xfId="0" quotePrefix="1" applyFont="1" applyFill="1" applyAlignment="1" applyProtection="1">
      <alignment horizontal="center" vertical="center"/>
      <protection hidden="1"/>
    </xf>
    <xf numFmtId="0" fontId="38" fillId="4" borderId="0" xfId="0" applyFont="1" applyFill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/>
      <protection hidden="1"/>
    </xf>
    <xf numFmtId="0" fontId="40" fillId="2" borderId="0" xfId="0" applyFont="1" applyFill="1" applyAlignment="1" applyProtection="1">
      <alignment horizontal="left"/>
      <protection hidden="1"/>
    </xf>
    <xf numFmtId="0" fontId="41" fillId="2" borderId="0" xfId="0" applyFont="1" applyFill="1" applyAlignment="1" applyProtection="1">
      <alignment horizontal="right"/>
      <protection hidden="1"/>
    </xf>
    <xf numFmtId="0" fontId="53" fillId="4" borderId="0" xfId="0" applyFont="1" applyFill="1" applyAlignment="1" applyProtection="1">
      <alignment horizontal="center"/>
      <protection hidden="1"/>
    </xf>
    <xf numFmtId="2" fontId="42" fillId="17" borderId="4" xfId="0" applyNumberFormat="1" applyFont="1" applyFill="1" applyBorder="1" applyAlignment="1" applyProtection="1">
      <alignment horizontal="center"/>
      <protection hidden="1"/>
    </xf>
    <xf numFmtId="2" fontId="42" fillId="17" borderId="6" xfId="0" applyNumberFormat="1" applyFont="1" applyFill="1" applyBorder="1" applyAlignment="1" applyProtection="1">
      <alignment horizontal="center"/>
      <protection hidden="1"/>
    </xf>
    <xf numFmtId="2" fontId="42" fillId="17" borderId="7" xfId="0" applyNumberFormat="1" applyFont="1" applyFill="1" applyBorder="1" applyAlignment="1" applyProtection="1">
      <alignment horizontal="center"/>
      <protection hidden="1"/>
    </xf>
    <xf numFmtId="0" fontId="39" fillId="2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left"/>
      <protection hidden="1"/>
    </xf>
    <xf numFmtId="2" fontId="0" fillId="17" borderId="4" xfId="0" applyNumberFormat="1" applyFill="1" applyBorder="1" applyAlignment="1" applyProtection="1">
      <alignment horizontal="center"/>
      <protection hidden="1"/>
    </xf>
    <xf numFmtId="2" fontId="0" fillId="17" borderId="7" xfId="0" applyNumberFormat="1" applyFill="1" applyBorder="1" applyAlignment="1" applyProtection="1">
      <alignment horizontal="center"/>
      <protection hidden="1"/>
    </xf>
    <xf numFmtId="20" fontId="0" fillId="0" borderId="4" xfId="0" applyNumberFormat="1" applyBorder="1" applyAlignment="1" applyProtection="1">
      <alignment horizontal="center"/>
      <protection hidden="1"/>
    </xf>
    <xf numFmtId="20" fontId="0" fillId="0" borderId="7" xfId="0" applyNumberFormat="1" applyBorder="1" applyAlignment="1" applyProtection="1">
      <alignment horizontal="center"/>
      <protection hidden="1"/>
    </xf>
    <xf numFmtId="2" fontId="0" fillId="17" borderId="2" xfId="0" applyNumberFormat="1" applyFill="1" applyBorder="1" applyAlignment="1" applyProtection="1">
      <alignment horizontal="center"/>
      <protection hidden="1"/>
    </xf>
    <xf numFmtId="168" fontId="0" fillId="4" borderId="2" xfId="0" applyNumberFormat="1" applyFill="1" applyBorder="1" applyAlignment="1" applyProtection="1">
      <alignment horizontal="center"/>
      <protection hidden="1"/>
    </xf>
    <xf numFmtId="20" fontId="0" fillId="0" borderId="2" xfId="0" applyNumberFormat="1" applyBorder="1" applyAlignment="1" applyProtection="1">
      <alignment horizontal="center"/>
      <protection hidden="1"/>
    </xf>
    <xf numFmtId="2" fontId="0" fillId="17" borderId="6" xfId="0" applyNumberFormat="1" applyFill="1" applyBorder="1" applyAlignment="1" applyProtection="1">
      <alignment horizontal="center"/>
      <protection hidden="1"/>
    </xf>
    <xf numFmtId="167" fontId="39" fillId="2" borderId="0" xfId="0" applyNumberFormat="1" applyFont="1" applyFill="1" applyAlignment="1" applyProtection="1">
      <alignment horizontal="center"/>
      <protection hidden="1"/>
    </xf>
    <xf numFmtId="0" fontId="39" fillId="2" borderId="0" xfId="0" applyFont="1" applyFill="1" applyBorder="1" applyAlignment="1" applyProtection="1">
      <alignment horizontal="center"/>
      <protection hidden="1"/>
    </xf>
    <xf numFmtId="0" fontId="39" fillId="2" borderId="48" xfId="0" applyFont="1" applyFill="1" applyBorder="1" applyAlignment="1" applyProtection="1">
      <alignment horizontal="center"/>
      <protection hidden="1"/>
    </xf>
    <xf numFmtId="168" fontId="0" fillId="0" borderId="4" xfId="0" applyNumberFormat="1" applyBorder="1" applyAlignment="1" applyProtection="1">
      <alignment horizontal="center"/>
      <protection locked="0"/>
    </xf>
    <xf numFmtId="168" fontId="0" fillId="0" borderId="7" xfId="0" applyNumberFormat="1" applyBorder="1" applyAlignment="1" applyProtection="1">
      <alignment horizontal="center"/>
      <protection locked="0"/>
    </xf>
    <xf numFmtId="20" fontId="0" fillId="0" borderId="4" xfId="0" applyNumberFormat="1" applyBorder="1" applyAlignment="1" applyProtection="1">
      <alignment horizontal="center"/>
      <protection locked="0"/>
    </xf>
    <xf numFmtId="20" fontId="0" fillId="0" borderId="6" xfId="0" applyNumberFormat="1" applyBorder="1" applyAlignment="1" applyProtection="1">
      <alignment horizontal="center"/>
      <protection locked="0"/>
    </xf>
    <xf numFmtId="20" fontId="0" fillId="0" borderId="2" xfId="0" applyNumberFormat="1" applyBorder="1" applyAlignment="1" applyProtection="1">
      <alignment horizontal="center"/>
      <protection locked="0"/>
    </xf>
    <xf numFmtId="2" fontId="0" fillId="17" borderId="4" xfId="0" applyNumberFormat="1" applyFill="1" applyBorder="1" applyAlignment="1" applyProtection="1">
      <alignment horizontal="right"/>
      <protection hidden="1"/>
    </xf>
    <xf numFmtId="2" fontId="0" fillId="17" borderId="7" xfId="0" applyNumberFormat="1" applyFill="1" applyBorder="1" applyAlignment="1" applyProtection="1">
      <alignment horizontal="right"/>
      <protection hidden="1"/>
    </xf>
    <xf numFmtId="168" fontId="0" fillId="0" borderId="4" xfId="0" applyNumberFormat="1" applyBorder="1" applyAlignment="1" applyProtection="1">
      <alignment horizontal="center"/>
      <protection hidden="1"/>
    </xf>
    <xf numFmtId="168" fontId="0" fillId="0" borderId="7" xfId="0" applyNumberFormat="1" applyBorder="1" applyAlignment="1" applyProtection="1">
      <alignment horizontal="center"/>
      <protection hidden="1"/>
    </xf>
    <xf numFmtId="20" fontId="0" fillId="0" borderId="6" xfId="0" applyNumberFormat="1" applyBorder="1" applyAlignment="1" applyProtection="1">
      <alignment horizontal="center"/>
      <protection hidden="1"/>
    </xf>
    <xf numFmtId="168" fontId="0" fillId="0" borderId="2" xfId="0" applyNumberFormat="1" applyBorder="1" applyAlignment="1" applyProtection="1">
      <alignment horizontal="center"/>
      <protection hidden="1"/>
    </xf>
    <xf numFmtId="2" fontId="0" fillId="17" borderId="2" xfId="0" applyNumberFormat="1" applyFill="1" applyBorder="1" applyAlignment="1" applyProtection="1">
      <alignment horizontal="right"/>
      <protection hidden="1"/>
    </xf>
    <xf numFmtId="2" fontId="0" fillId="17" borderId="56" xfId="0" applyNumberFormat="1" applyFill="1" applyBorder="1" applyAlignment="1" applyProtection="1">
      <alignment horizontal="center"/>
      <protection hidden="1"/>
    </xf>
    <xf numFmtId="168" fontId="0" fillId="0" borderId="59" xfId="0" applyNumberFormat="1" applyBorder="1" applyAlignment="1" applyProtection="1">
      <alignment horizontal="center"/>
      <protection hidden="1"/>
    </xf>
    <xf numFmtId="20" fontId="0" fillId="0" borderId="5" xfId="0" applyNumberFormat="1" applyBorder="1" applyAlignment="1" applyProtection="1">
      <alignment horizontal="center"/>
      <protection hidden="1"/>
    </xf>
    <xf numFmtId="20" fontId="0" fillId="0" borderId="0" xfId="0" applyNumberFormat="1" applyAlignment="1" applyProtection="1">
      <alignment horizontal="center"/>
      <protection hidden="1"/>
    </xf>
    <xf numFmtId="20" fontId="0" fillId="0" borderId="59" xfId="0" applyNumberFormat="1" applyBorder="1" applyAlignment="1" applyProtection="1">
      <alignment horizontal="center"/>
      <protection hidden="1"/>
    </xf>
    <xf numFmtId="2" fontId="0" fillId="17" borderId="57" xfId="0" applyNumberFormat="1" applyFill="1" applyBorder="1" applyAlignment="1" applyProtection="1">
      <alignment horizontal="center"/>
      <protection hidden="1"/>
    </xf>
    <xf numFmtId="2" fontId="0" fillId="17" borderId="58" xfId="0" applyNumberFormat="1" applyFill="1" applyBorder="1" applyAlignment="1" applyProtection="1">
      <alignment horizontal="center"/>
      <protection hidden="1"/>
    </xf>
    <xf numFmtId="2" fontId="0" fillId="17" borderId="5" xfId="0" applyNumberFormat="1" applyFill="1" applyBorder="1" applyAlignment="1" applyProtection="1">
      <alignment horizontal="right"/>
      <protection hidden="1"/>
    </xf>
    <xf numFmtId="2" fontId="0" fillId="17" borderId="48" xfId="0" applyNumberFormat="1" applyFill="1" applyBorder="1" applyAlignment="1" applyProtection="1">
      <alignment horizontal="right"/>
      <protection hidden="1"/>
    </xf>
    <xf numFmtId="168" fontId="0" fillId="0" borderId="64" xfId="0" applyNumberFormat="1" applyBorder="1" applyAlignment="1" applyProtection="1">
      <alignment horizontal="center"/>
      <protection hidden="1"/>
    </xf>
    <xf numFmtId="20" fontId="0" fillId="0" borderId="65" xfId="0" applyNumberFormat="1" applyBorder="1" applyAlignment="1" applyProtection="1">
      <alignment horizontal="center"/>
      <protection hidden="1"/>
    </xf>
    <xf numFmtId="20" fontId="0" fillId="0" borderId="66" xfId="0" applyNumberFormat="1" applyBorder="1" applyAlignment="1" applyProtection="1">
      <alignment horizontal="center"/>
      <protection hidden="1"/>
    </xf>
    <xf numFmtId="20" fontId="0" fillId="0" borderId="64" xfId="0" applyNumberFormat="1" applyBorder="1" applyAlignment="1" applyProtection="1">
      <alignment horizontal="center"/>
      <protection hidden="1"/>
    </xf>
    <xf numFmtId="2" fontId="0" fillId="17" borderId="65" xfId="0" applyNumberFormat="1" applyFill="1" applyBorder="1" applyAlignment="1" applyProtection="1">
      <alignment horizontal="right"/>
      <protection hidden="1"/>
    </xf>
    <xf numFmtId="2" fontId="0" fillId="17" borderId="67" xfId="0" applyNumberFormat="1" applyFill="1" applyBorder="1" applyAlignment="1" applyProtection="1">
      <alignment horizontal="right"/>
      <protection hidden="1"/>
    </xf>
    <xf numFmtId="0" fontId="0" fillId="0" borderId="61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4" fillId="5" borderId="0" xfId="0" applyFont="1" applyFill="1" applyAlignment="1" applyProtection="1">
      <alignment vertical="center"/>
      <protection hidden="1"/>
    </xf>
    <xf numFmtId="0" fontId="4" fillId="5" borderId="1" xfId="0" applyFont="1" applyFill="1" applyBorder="1" applyAlignment="1" applyProtection="1">
      <alignment vertical="center"/>
      <protection hidden="1"/>
    </xf>
    <xf numFmtId="0" fontId="9" fillId="5" borderId="0" xfId="0" applyFont="1" applyFill="1" applyAlignment="1" applyProtection="1">
      <alignment horizontal="right" vertical="center"/>
      <protection hidden="1"/>
    </xf>
    <xf numFmtId="0" fontId="9" fillId="5" borderId="1" xfId="0" applyFont="1" applyFill="1" applyBorder="1" applyAlignment="1" applyProtection="1">
      <alignment horizontal="right" vertical="center"/>
      <protection hidden="1"/>
    </xf>
    <xf numFmtId="0" fontId="5" fillId="5" borderId="5" xfId="0" applyFont="1" applyFill="1" applyBorder="1" applyAlignment="1" applyProtection="1">
      <alignment horizontal="left"/>
      <protection hidden="1"/>
    </xf>
    <xf numFmtId="0" fontId="5" fillId="5" borderId="0" xfId="0" applyFont="1" applyFill="1" applyBorder="1" applyAlignment="1" applyProtection="1">
      <alignment horizontal="left"/>
      <protection hidden="1"/>
    </xf>
    <xf numFmtId="0" fontId="4" fillId="5" borderId="2" xfId="0" applyFont="1" applyFill="1" applyBorder="1" applyAlignment="1" applyProtection="1">
      <alignment horizontal="left"/>
      <protection hidden="1"/>
    </xf>
    <xf numFmtId="0" fontId="11" fillId="5" borderId="2" xfId="0" applyFont="1" applyFill="1" applyBorder="1" applyAlignment="1" applyProtection="1">
      <alignment horizontal="center"/>
      <protection hidden="1"/>
    </xf>
    <xf numFmtId="165" fontId="11" fillId="5" borderId="0" xfId="0" applyNumberFormat="1" applyFont="1" applyFill="1" applyAlignment="1" applyProtection="1">
      <alignment horizontal="center" vertical="center"/>
      <protection hidden="1"/>
    </xf>
    <xf numFmtId="165" fontId="11" fillId="5" borderId="1" xfId="0" applyNumberFormat="1" applyFont="1" applyFill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9" fillId="5" borderId="1" xfId="0" applyFont="1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165" fontId="7" fillId="5" borderId="0" xfId="0" applyNumberFormat="1" applyFont="1" applyFill="1" applyAlignment="1" applyProtection="1">
      <alignment horizontal="center" vertical="center"/>
      <protection hidden="1"/>
    </xf>
    <xf numFmtId="165" fontId="7" fillId="5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</cellXfs>
  <cellStyles count="2">
    <cellStyle name="Hyperlink" xfId="1" builtinId="8"/>
    <cellStyle name="Standaard" xfId="0" builtinId="0"/>
  </cellStyles>
  <dxfs count="2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theme="5" tint="0.5999633777886288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131BB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39</xdr:row>
      <xdr:rowOff>0</xdr:rowOff>
    </xdr:from>
    <xdr:to>
      <xdr:col>41</xdr:col>
      <xdr:colOff>0</xdr:colOff>
      <xdr:row>43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3089D283-7EAA-433B-A18C-2F3984847137}"/>
            </a:ext>
          </a:extLst>
        </xdr:cNvPr>
        <xdr:cNvSpPr/>
      </xdr:nvSpPr>
      <xdr:spPr>
        <a:xfrm>
          <a:off x="7339263" y="5534526"/>
          <a:ext cx="2025316" cy="641685"/>
        </a:xfrm>
        <a:prstGeom prst="rect">
          <a:avLst/>
        </a:prstGeom>
        <a:noFill/>
        <a:ln w="6350">
          <a:solidFill>
            <a:schemeClr val="tx2">
              <a:lumMod val="20000"/>
              <a:lumOff val="80000"/>
            </a:schemeClr>
          </a:solidFill>
        </a:ln>
        <a:effectLst>
          <a:outerShdw blurRad="63500" dist="38100" dir="2700000" sx="101000" sy="101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46</xdr:col>
      <xdr:colOff>0</xdr:colOff>
      <xdr:row>43</xdr:row>
      <xdr:rowOff>0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4AAD7108-B507-4589-88BD-2272EEE049B3}"/>
            </a:ext>
          </a:extLst>
        </xdr:cNvPr>
        <xdr:cNvSpPr/>
      </xdr:nvSpPr>
      <xdr:spPr>
        <a:xfrm>
          <a:off x="9625263" y="5534526"/>
          <a:ext cx="882316" cy="641685"/>
        </a:xfrm>
        <a:prstGeom prst="rect">
          <a:avLst/>
        </a:prstGeom>
        <a:noFill/>
        <a:ln w="6350">
          <a:solidFill>
            <a:schemeClr val="accent1">
              <a:lumMod val="20000"/>
              <a:lumOff val="80000"/>
            </a:schemeClr>
          </a:solidFill>
        </a:ln>
        <a:effectLst>
          <a:outerShdw blurRad="63500" dist="38100" dir="2700000" sx="101000" sy="101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46</xdr:col>
      <xdr:colOff>0</xdr:colOff>
      <xdr:row>43</xdr:row>
      <xdr:rowOff>0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5F95796-E527-47A3-BDD3-5DA50FB85AFB}"/>
            </a:ext>
          </a:extLst>
        </xdr:cNvPr>
        <xdr:cNvSpPr/>
      </xdr:nvSpPr>
      <xdr:spPr>
        <a:xfrm>
          <a:off x="9625263" y="5534526"/>
          <a:ext cx="882316" cy="641685"/>
        </a:xfrm>
        <a:prstGeom prst="rect">
          <a:avLst/>
        </a:prstGeom>
        <a:noFill/>
        <a:ln w="6350">
          <a:noFill/>
        </a:ln>
        <a:effectLst>
          <a:outerShdw blurRad="63500" dist="38100" dir="2700000" sx="101000" sy="101000" algn="tl" rotWithShape="0">
            <a:schemeClr val="tx1">
              <a:lumMod val="85000"/>
              <a:lumOff val="15000"/>
              <a:alpha val="15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48</xdr:col>
      <xdr:colOff>0</xdr:colOff>
      <xdr:row>39</xdr:row>
      <xdr:rowOff>10026</xdr:rowOff>
    </xdr:from>
    <xdr:to>
      <xdr:col>53</xdr:col>
      <xdr:colOff>0</xdr:colOff>
      <xdr:row>43</xdr:row>
      <xdr:rowOff>10026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7DBBCEA6-E5F1-4445-989A-7F081D7A1A26}"/>
            </a:ext>
          </a:extLst>
        </xdr:cNvPr>
        <xdr:cNvSpPr/>
      </xdr:nvSpPr>
      <xdr:spPr>
        <a:xfrm>
          <a:off x="10988842" y="5544552"/>
          <a:ext cx="1143000" cy="641685"/>
        </a:xfrm>
        <a:prstGeom prst="rect">
          <a:avLst/>
        </a:prstGeom>
        <a:noFill/>
        <a:ln w="3175">
          <a:noFill/>
        </a:ln>
        <a:effectLst>
          <a:outerShdw blurRad="63500" dist="38100" dir="2700000" sx="101000" sy="101000" algn="tl" rotWithShape="0">
            <a:schemeClr val="bg2">
              <a:lumMod val="7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53</xdr:col>
      <xdr:colOff>0</xdr:colOff>
      <xdr:row>43</xdr:row>
      <xdr:rowOff>0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59B46812-E5E4-428D-81CF-175B1F6471B4}"/>
            </a:ext>
          </a:extLst>
        </xdr:cNvPr>
        <xdr:cNvSpPr/>
      </xdr:nvSpPr>
      <xdr:spPr>
        <a:xfrm>
          <a:off x="10988842" y="5534526"/>
          <a:ext cx="1143000" cy="641685"/>
        </a:xfrm>
        <a:prstGeom prst="rect">
          <a:avLst/>
        </a:prstGeom>
        <a:noFill/>
        <a:ln w="3175">
          <a:noFill/>
        </a:ln>
        <a:effectLst>
          <a:outerShdw blurRad="50800" dist="38100" dir="2700000" sx="101000" sy="101000" algn="tl" rotWithShape="0">
            <a:schemeClr val="tx1">
              <a:lumMod val="95000"/>
              <a:lumOff val="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  <xdr:twoCellAnchor>
    <xdr:from>
      <xdr:col>54</xdr:col>
      <xdr:colOff>0</xdr:colOff>
      <xdr:row>39</xdr:row>
      <xdr:rowOff>0</xdr:rowOff>
    </xdr:from>
    <xdr:to>
      <xdr:col>59</xdr:col>
      <xdr:colOff>0</xdr:colOff>
      <xdr:row>43</xdr:row>
      <xdr:rowOff>0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C44AE007-EFAA-47A5-A0B5-846C110DF014}"/>
            </a:ext>
          </a:extLst>
        </xdr:cNvPr>
        <xdr:cNvSpPr/>
      </xdr:nvSpPr>
      <xdr:spPr>
        <a:xfrm>
          <a:off x="12352421" y="5534526"/>
          <a:ext cx="1143000" cy="641685"/>
        </a:xfrm>
        <a:prstGeom prst="rect">
          <a:avLst/>
        </a:prstGeom>
        <a:noFill/>
        <a:ln w="3175">
          <a:noFill/>
        </a:ln>
        <a:effectLst>
          <a:outerShdw blurRad="63500" dist="38100" dir="2700000" sx="101000" sy="101000" algn="tl" rotWithShape="0">
            <a:schemeClr val="tx1">
              <a:lumMod val="95000"/>
              <a:lumOff val="5000"/>
              <a:alpha val="40000"/>
            </a:scheme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ttelijke-feestdagen.nl/wettelijke-feestdagen-Nederland-2020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J164"/>
  <sheetViews>
    <sheetView showRowColHeaders="0" tabSelected="1" zoomScale="95" zoomScaleNormal="95" workbookViewId="0">
      <selection activeCell="G2" sqref="G2:I2"/>
    </sheetView>
  </sheetViews>
  <sheetFormatPr defaultRowHeight="12.75"/>
  <cols>
    <col min="1" max="1" width="3.42578125" style="1" customWidth="1"/>
    <col min="2" max="2" width="3.7109375" style="1" customWidth="1"/>
    <col min="3" max="4" width="3.28515625" style="1" customWidth="1"/>
    <col min="5" max="5" width="2.28515625" style="1" hidden="1" customWidth="1"/>
    <col min="6" max="6" width="6.5703125" style="1" customWidth="1"/>
    <col min="7" max="7" width="3.85546875" style="1" customWidth="1"/>
    <col min="8" max="9" width="3.28515625" style="1" customWidth="1"/>
    <col min="10" max="10" width="2.28515625" style="1" hidden="1" customWidth="1"/>
    <col min="11" max="11" width="6.5703125" style="1" customWidth="1"/>
    <col min="12" max="12" width="3.85546875" style="1" customWidth="1"/>
    <col min="13" max="14" width="3.28515625" style="1" customWidth="1"/>
    <col min="15" max="15" width="2.28515625" style="1" hidden="1" customWidth="1"/>
    <col min="16" max="16" width="6.5703125" style="1" customWidth="1"/>
    <col min="17" max="17" width="3.85546875" style="1" customWidth="1"/>
    <col min="18" max="19" width="3.28515625" style="1" customWidth="1"/>
    <col min="20" max="20" width="2.28515625" style="1" hidden="1" customWidth="1"/>
    <col min="21" max="21" width="6.5703125" style="1" customWidth="1"/>
    <col min="22" max="22" width="3.85546875" style="1" customWidth="1"/>
    <col min="23" max="24" width="3.28515625" style="1" customWidth="1"/>
    <col min="25" max="25" width="2.28515625" style="1" hidden="1" customWidth="1"/>
    <col min="26" max="26" width="6.5703125" style="1" customWidth="1"/>
    <col min="27" max="27" width="3.85546875" style="1" customWidth="1"/>
    <col min="28" max="29" width="3.28515625" style="1" customWidth="1"/>
    <col min="30" max="30" width="2.28515625" style="1" hidden="1" customWidth="1"/>
    <col min="31" max="31" width="6.5703125" style="1" customWidth="1"/>
    <col min="32" max="32" width="3.85546875" style="1" customWidth="1"/>
    <col min="33" max="34" width="3.28515625" style="1" customWidth="1"/>
    <col min="35" max="35" width="2.28515625" style="1" hidden="1" customWidth="1"/>
    <col min="36" max="36" width="6.5703125" style="1" customWidth="1"/>
    <col min="37" max="37" width="3.85546875" style="1" customWidth="1"/>
    <col min="38" max="39" width="3.28515625" style="1" customWidth="1"/>
    <col min="40" max="40" width="2.28515625" style="1" hidden="1" customWidth="1"/>
    <col min="41" max="41" width="6.5703125" style="1" customWidth="1"/>
    <col min="42" max="42" width="3.85546875" style="1" customWidth="1"/>
    <col min="43" max="44" width="3.28515625" style="1" customWidth="1"/>
    <col min="45" max="45" width="2.28515625" style="1" hidden="1" customWidth="1"/>
    <col min="46" max="46" width="6.5703125" style="1" customWidth="1"/>
    <col min="47" max="47" width="3.85546875" style="1" customWidth="1"/>
    <col min="48" max="49" width="3.28515625" style="1" customWidth="1"/>
    <col min="50" max="50" width="2.28515625" style="1" hidden="1" customWidth="1"/>
    <col min="51" max="51" width="6.5703125" style="1" customWidth="1"/>
    <col min="52" max="52" width="3.85546875" style="1" customWidth="1"/>
    <col min="53" max="54" width="3.28515625" style="1" customWidth="1"/>
    <col min="55" max="55" width="2.28515625" style="1" hidden="1" customWidth="1"/>
    <col min="56" max="56" width="6.5703125" style="1" customWidth="1"/>
    <col min="57" max="57" width="3.85546875" style="1" customWidth="1"/>
    <col min="58" max="59" width="3.28515625" style="1" customWidth="1"/>
    <col min="60" max="60" width="2.28515625" style="1" hidden="1" customWidth="1"/>
    <col min="61" max="61" width="6.5703125" style="1" customWidth="1"/>
    <col min="62" max="62" width="5.42578125" style="1" customWidth="1"/>
    <col min="63" max="63" width="5.28515625" style="1" customWidth="1"/>
    <col min="64" max="64" width="5.7109375" style="1" customWidth="1"/>
    <col min="65" max="16384" width="9.140625" style="1"/>
  </cols>
  <sheetData>
    <row r="1" spans="1:88" ht="6.75" customHeight="1">
      <c r="A1" s="10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40"/>
      <c r="BK1" s="10"/>
      <c r="BL1" s="10"/>
    </row>
    <row r="2" spans="1:88" ht="15" customHeight="1">
      <c r="A2" s="10"/>
      <c r="B2" s="245" t="s">
        <v>0</v>
      </c>
      <c r="C2" s="246"/>
      <c r="D2" s="246"/>
      <c r="E2" s="246"/>
      <c r="F2" s="247"/>
      <c r="G2" s="274">
        <v>2015</v>
      </c>
      <c r="H2" s="274"/>
      <c r="I2" s="274"/>
      <c r="J2" s="249" t="s">
        <v>22</v>
      </c>
      <c r="K2" s="250"/>
      <c r="L2" s="250"/>
      <c r="M2" s="250"/>
      <c r="N2" s="250"/>
      <c r="O2" s="250"/>
      <c r="P2" s="250"/>
      <c r="Q2" s="250"/>
      <c r="R2" s="279" t="s">
        <v>119</v>
      </c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63"/>
      <c r="AT2" s="64"/>
      <c r="AU2" s="63"/>
      <c r="AV2" s="63"/>
      <c r="AW2" s="65"/>
      <c r="AX2" s="66"/>
      <c r="AY2" s="67" t="s">
        <v>29</v>
      </c>
      <c r="AZ2" s="251" t="s">
        <v>30</v>
      </c>
      <c r="BA2" s="252"/>
      <c r="BB2" s="252"/>
      <c r="BC2" s="252"/>
      <c r="BD2" s="252"/>
      <c r="BE2" s="252"/>
      <c r="BF2" s="252"/>
      <c r="BG2" s="252"/>
      <c r="BH2" s="252"/>
      <c r="BI2" s="253"/>
      <c r="BJ2" s="40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</row>
    <row r="3" spans="1:88" ht="6" customHeight="1">
      <c r="A3" s="10"/>
      <c r="B3" s="244"/>
      <c r="C3" s="244"/>
      <c r="D3" s="244"/>
      <c r="E3" s="244"/>
      <c r="F3" s="71"/>
      <c r="G3" s="244"/>
      <c r="H3" s="244"/>
      <c r="I3" s="244"/>
      <c r="J3" s="68"/>
      <c r="K3" s="68"/>
      <c r="L3" s="68"/>
      <c r="M3" s="68"/>
      <c r="N3" s="68"/>
      <c r="O3" s="68"/>
      <c r="P3" s="68"/>
      <c r="Q3" s="68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69"/>
      <c r="AT3" s="69"/>
      <c r="AU3" s="69"/>
      <c r="AV3" s="69"/>
      <c r="AW3" s="70"/>
      <c r="AX3" s="66"/>
      <c r="AY3" s="66"/>
      <c r="AZ3" s="66"/>
      <c r="BA3" s="66"/>
      <c r="BB3" s="66"/>
      <c r="BC3" s="66"/>
      <c r="BD3" s="66"/>
      <c r="BE3" s="66"/>
      <c r="BF3" s="66"/>
      <c r="BG3" s="72"/>
      <c r="BH3" s="62"/>
      <c r="BI3" s="62"/>
      <c r="BJ3" s="40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</row>
    <row r="4" spans="1:88" ht="12" customHeight="1">
      <c r="A4" s="10"/>
      <c r="B4" s="46" t="s">
        <v>13</v>
      </c>
      <c r="C4" s="248" t="s">
        <v>1</v>
      </c>
      <c r="D4" s="248"/>
      <c r="E4" s="3"/>
      <c r="F4" s="42" t="s">
        <v>27</v>
      </c>
      <c r="G4" s="46" t="s">
        <v>13</v>
      </c>
      <c r="H4" s="248" t="s">
        <v>3</v>
      </c>
      <c r="I4" s="248"/>
      <c r="J4" s="3"/>
      <c r="K4" s="42" t="s">
        <v>27</v>
      </c>
      <c r="L4" s="46" t="s">
        <v>13</v>
      </c>
      <c r="M4" s="248" t="s">
        <v>4</v>
      </c>
      <c r="N4" s="248"/>
      <c r="O4" s="3"/>
      <c r="P4" s="42" t="s">
        <v>27</v>
      </c>
      <c r="Q4" s="46" t="s">
        <v>13</v>
      </c>
      <c r="R4" s="248" t="s">
        <v>5</v>
      </c>
      <c r="S4" s="248"/>
      <c r="T4" s="3"/>
      <c r="U4" s="42" t="s">
        <v>27</v>
      </c>
      <c r="V4" s="46" t="s">
        <v>13</v>
      </c>
      <c r="W4" s="248" t="s">
        <v>6</v>
      </c>
      <c r="X4" s="248"/>
      <c r="Y4" s="3"/>
      <c r="Z4" s="42" t="s">
        <v>27</v>
      </c>
      <c r="AA4" s="46" t="s">
        <v>13</v>
      </c>
      <c r="AB4" s="248" t="s">
        <v>7</v>
      </c>
      <c r="AC4" s="248"/>
      <c r="AD4" s="3"/>
      <c r="AE4" s="42" t="s">
        <v>27</v>
      </c>
      <c r="AF4" s="46" t="s">
        <v>13</v>
      </c>
      <c r="AG4" s="248" t="s">
        <v>8</v>
      </c>
      <c r="AH4" s="248"/>
      <c r="AI4" s="3"/>
      <c r="AJ4" s="42" t="s">
        <v>27</v>
      </c>
      <c r="AK4" s="46" t="s">
        <v>13</v>
      </c>
      <c r="AL4" s="248" t="s">
        <v>9</v>
      </c>
      <c r="AM4" s="248"/>
      <c r="AN4" s="3"/>
      <c r="AO4" s="42" t="s">
        <v>27</v>
      </c>
      <c r="AP4" s="46" t="s">
        <v>13</v>
      </c>
      <c r="AQ4" s="248" t="s">
        <v>10</v>
      </c>
      <c r="AR4" s="248"/>
      <c r="AS4" s="3"/>
      <c r="AT4" s="42" t="s">
        <v>27</v>
      </c>
      <c r="AU4" s="46" t="s">
        <v>13</v>
      </c>
      <c r="AV4" s="248" t="s">
        <v>11</v>
      </c>
      <c r="AW4" s="248"/>
      <c r="AX4" s="3"/>
      <c r="AY4" s="42" t="s">
        <v>27</v>
      </c>
      <c r="AZ4" s="46" t="s">
        <v>13</v>
      </c>
      <c r="BA4" s="248" t="s">
        <v>12</v>
      </c>
      <c r="BB4" s="248"/>
      <c r="BC4" s="3"/>
      <c r="BD4" s="42" t="s">
        <v>27</v>
      </c>
      <c r="BE4" s="46" t="s">
        <v>13</v>
      </c>
      <c r="BF4" s="248" t="s">
        <v>2</v>
      </c>
      <c r="BG4" s="248"/>
      <c r="BH4" s="3"/>
      <c r="BI4" s="42" t="s">
        <v>27</v>
      </c>
      <c r="BJ4" s="55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</row>
    <row r="5" spans="1:88" ht="4.5" customHeight="1">
      <c r="A5" s="10"/>
      <c r="B5" s="4"/>
      <c r="C5" s="20"/>
      <c r="D5" s="20"/>
      <c r="E5" s="11"/>
      <c r="F5" s="11"/>
      <c r="G5" s="25"/>
      <c r="H5" s="20"/>
      <c r="I5" s="20"/>
      <c r="J5" s="11"/>
      <c r="K5" s="11"/>
      <c r="L5" s="25"/>
      <c r="M5" s="20"/>
      <c r="N5" s="20"/>
      <c r="O5" s="11"/>
      <c r="P5" s="11"/>
      <c r="Q5" s="25"/>
      <c r="R5" s="20"/>
      <c r="S5" s="20"/>
      <c r="T5" s="11"/>
      <c r="U5" s="11"/>
      <c r="V5" s="25"/>
      <c r="W5" s="20"/>
      <c r="X5" s="20"/>
      <c r="Y5" s="11"/>
      <c r="Z5" s="11"/>
      <c r="AA5" s="25"/>
      <c r="AB5" s="20"/>
      <c r="AC5" s="20"/>
      <c r="AD5" s="11"/>
      <c r="AE5" s="11"/>
      <c r="AF5" s="25"/>
      <c r="AG5" s="20"/>
      <c r="AH5" s="20"/>
      <c r="AI5" s="11"/>
      <c r="AJ5" s="11"/>
      <c r="AK5" s="25"/>
      <c r="AL5" s="20"/>
      <c r="AM5" s="20"/>
      <c r="AN5" s="11"/>
      <c r="AO5" s="11"/>
      <c r="AP5" s="25"/>
      <c r="AQ5" s="20"/>
      <c r="AR5" s="20"/>
      <c r="AS5" s="11"/>
      <c r="AT5" s="11"/>
      <c r="AU5" s="25"/>
      <c r="AV5" s="20"/>
      <c r="AW5" s="20"/>
      <c r="AX5" s="11"/>
      <c r="AY5" s="11"/>
      <c r="AZ5" s="25"/>
      <c r="BA5" s="20"/>
      <c r="BB5" s="20"/>
      <c r="BC5" s="11"/>
      <c r="BD5" s="11"/>
      <c r="BE5" s="25"/>
      <c r="BF5" s="20"/>
      <c r="BG5" s="20"/>
      <c r="BH5" s="10"/>
      <c r="BI5" s="10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</row>
    <row r="6" spans="1:88" ht="12" customHeight="1">
      <c r="A6" s="21">
        <f>IF(OR(A10=2,A11=2,A12=2),1,IF(E6=1,1,""))</f>
        <v>1</v>
      </c>
      <c r="B6" s="24">
        <f>IF(AND(vorig1="",vorig2="",vorig3="",vorig4="",vorig5="",vorig6=""),A6,SUM(vorigjaar))</f>
        <v>1</v>
      </c>
      <c r="C6" s="34" t="str">
        <f t="shared" ref="C6:C36" si="0">VLOOKUP(WEEKDAY(D6),dagen,2)</f>
        <v>do</v>
      </c>
      <c r="D6" s="35">
        <f>DATE(G2,1,1)</f>
        <v>42005</v>
      </c>
      <c r="E6" s="32">
        <f>IF(C6="ma",1,0)</f>
        <v>0</v>
      </c>
      <c r="F6" s="56"/>
      <c r="G6" s="24" t="str">
        <f>IF(J6=0,"",SUM(E6:E36)+1)</f>
        <v/>
      </c>
      <c r="H6" s="43" t="str">
        <f t="shared" ref="H6:H33" si="1">VLOOKUP(WEEKDAY(I6),dagen,2)</f>
        <v>zo</v>
      </c>
      <c r="I6" s="35">
        <f>D36+1</f>
        <v>42036</v>
      </c>
      <c r="J6" s="41">
        <f>IF(H6="ma",1,0)</f>
        <v>0</v>
      </c>
      <c r="K6" s="56"/>
      <c r="L6" s="24" t="str">
        <f>IF(O6=0,"",SUM($E$6:$E$36,$J$6:$J$34)+1)</f>
        <v/>
      </c>
      <c r="M6" s="43" t="str">
        <f t="shared" ref="M6:M36" si="2">VLOOKUP(WEEKDAY(N6),dagen,2)</f>
        <v>zo</v>
      </c>
      <c r="N6" s="35">
        <f>IF(I34="",I33+1,I34+1)</f>
        <v>42064</v>
      </c>
      <c r="O6" s="41">
        <f>IF(M6="ma",1,0)</f>
        <v>0</v>
      </c>
      <c r="P6" s="207"/>
      <c r="Q6" s="24" t="str">
        <f>IF(T6=0,"",SUM($E$6:$E$36,$J$6:$J$34,$O$6:$O$36)+1)</f>
        <v/>
      </c>
      <c r="R6" s="43" t="str">
        <f t="shared" ref="R6:R35" si="3">VLOOKUP(WEEKDAY(S6),dagen,2)</f>
        <v>wo</v>
      </c>
      <c r="S6" s="35">
        <f>N36+1</f>
        <v>42095</v>
      </c>
      <c r="T6" s="26">
        <f>IF(R6="ma",1,0)</f>
        <v>0</v>
      </c>
      <c r="U6" s="207"/>
      <c r="V6" s="24" t="str">
        <f>IF(Y6=0,"",SUM($E$6:$E$36,$J$6:$J$34,$O$6:$O$36,$T$6:$T$35)+1)</f>
        <v/>
      </c>
      <c r="W6" s="43" t="str">
        <f t="shared" ref="W6:W36" si="4">VLOOKUP(WEEKDAY(X6),dagen,2)</f>
        <v>vr</v>
      </c>
      <c r="X6" s="35">
        <f>S35+1</f>
        <v>42125</v>
      </c>
      <c r="Y6" s="26">
        <f>IF(W6="ma",1,0)</f>
        <v>0</v>
      </c>
      <c r="Z6" s="207"/>
      <c r="AA6" s="24">
        <f>IF(AD6=0,"",SUM($E$6:$E$36,$J$6:$J$34,$O$6:$O$36,$T$6:$T$35,$Y$6:$Y$36)+1)</f>
        <v>23</v>
      </c>
      <c r="AB6" s="43" t="str">
        <f t="shared" ref="AB6:AB35" si="5">VLOOKUP(WEEKDAY(AC6),dagen,2)</f>
        <v>ma</v>
      </c>
      <c r="AC6" s="35">
        <f>X36+1</f>
        <v>42156</v>
      </c>
      <c r="AD6" s="26">
        <f>IF(AB6="ma",1,0)</f>
        <v>1</v>
      </c>
      <c r="AE6" s="207"/>
      <c r="AF6" s="24" t="str">
        <f>IF(AI6=0,"",SUM($E$6:$E$36,$J$6:$J$34,$O$6:$O$36,$T$6:$T$35,$Y$6:$Y$36,$AD$6:$AD$35)+1)</f>
        <v/>
      </c>
      <c r="AG6" s="43" t="str">
        <f t="shared" ref="AG6:AG36" si="6">VLOOKUP(WEEKDAY(AH6),dagen,2)</f>
        <v>wo</v>
      </c>
      <c r="AH6" s="35">
        <f>AC35+1</f>
        <v>42186</v>
      </c>
      <c r="AI6" s="26">
        <f>IF(AG6="ma",1,0)</f>
        <v>0</v>
      </c>
      <c r="AJ6" s="207"/>
      <c r="AK6" s="24" t="str">
        <f>IF(AN6=0,"",SUM($E$6:$E$36,$J$6:$J$34,$O$6:$O$36,$T$6:$T$35,$Y$6:$Y$36,$AD$6:$AD$35,$AI$6:$AI$36)+1)</f>
        <v/>
      </c>
      <c r="AL6" s="43" t="str">
        <f t="shared" ref="AL6:AL36" si="7">VLOOKUP(WEEKDAY(AM6),dagen,2)</f>
        <v>za</v>
      </c>
      <c r="AM6" s="35">
        <f>AH36+1</f>
        <v>42217</v>
      </c>
      <c r="AN6" s="26">
        <f>IF(AL6="ma",1,0)</f>
        <v>0</v>
      </c>
      <c r="AO6" s="207"/>
      <c r="AP6" s="24" t="str">
        <f>IF(AS6=0,"",SUM($E$6:$E$36,$J$6:$J$34,$O$6:$O$36,$T$6:$T$35,$Y$6:$Y$36,$AD$6:$AD$35,$AI$6:$AI$36,$AN$6:$AN$36)+1)</f>
        <v/>
      </c>
      <c r="AQ6" s="43" t="str">
        <f t="shared" ref="AQ6:AQ35" si="8">VLOOKUP(WEEKDAY(AR6),dagen,2)</f>
        <v>di</v>
      </c>
      <c r="AR6" s="35">
        <f>AM36+1</f>
        <v>42248</v>
      </c>
      <c r="AS6" s="26">
        <f>IF(AQ6="ma",1,0)</f>
        <v>0</v>
      </c>
      <c r="AT6" s="207"/>
      <c r="AU6" s="24" t="str">
        <f>IF(AX6=0,"",SUM($E$6:$E$36,$J$6:$J$34,$O$6:$O$36,$T$6:$T$35,$Y$6:$Y$36,$AD$6:$AD$35,$AI$6:$AI$36,$AN$6:$AN$36,$AS$6:$AS$35)+1)</f>
        <v/>
      </c>
      <c r="AV6" s="43" t="str">
        <f t="shared" ref="AV6:AV36" si="9">VLOOKUP(WEEKDAY(AW6),dagen,2)</f>
        <v>do</v>
      </c>
      <c r="AW6" s="35">
        <f>AR35+1</f>
        <v>42278</v>
      </c>
      <c r="AX6" s="26">
        <f>IF(AV6="ma",1,0)</f>
        <v>0</v>
      </c>
      <c r="AY6" s="207"/>
      <c r="AZ6" s="24" t="str">
        <f>IF(BC6=0,"",SUM($E$6:$E$36,$J$6:$J$34,$O$6:$O$36,$T$6:$T$35,$Y$6:$Y$36,$AD$6:$AD$35,$AI$6:$AI$36,$AN$6:$AN$36,$AS$6:$AS$35,$AX$6:$AX$36)+1)</f>
        <v/>
      </c>
      <c r="BA6" s="43" t="str">
        <f t="shared" ref="BA6:BA35" si="10">VLOOKUP(WEEKDAY(BB6),dagen,2)</f>
        <v>zo</v>
      </c>
      <c r="BB6" s="35">
        <f>AW36+1</f>
        <v>42309</v>
      </c>
      <c r="BC6" s="26">
        <f>IF(BA6="ma",1,0)</f>
        <v>0</v>
      </c>
      <c r="BD6" s="207"/>
      <c r="BE6" s="24" t="str">
        <f>IF(BH6=0,"",SUM($E$6:$E$36,$J$6:$J$34,$O$6:$O$36,$T$6:$T$35,$Y$6:$Y$36,$AD$6:$AD$35,$AI$6:$AI$36,$AN$6:$AN$36,$AS$6:$AS$35,$AX$6:$AX$36,$BC$6:$BC$35)+1)</f>
        <v/>
      </c>
      <c r="BF6" s="43" t="str">
        <f t="shared" ref="BF6:BF36" si="11">VLOOKUP(WEEKDAY(BG6),dagen,2)</f>
        <v>di</v>
      </c>
      <c r="BG6" s="35">
        <f>BB35+1</f>
        <v>42339</v>
      </c>
      <c r="BH6" s="26">
        <f>IF(BF6="ma",1,0)</f>
        <v>0</v>
      </c>
      <c r="BI6" s="207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</row>
    <row r="7" spans="1:88" ht="12" customHeight="1">
      <c r="A7" s="21" t="str">
        <f>IF(E7=1,1,"")</f>
        <v/>
      </c>
      <c r="B7" s="24" t="str">
        <f t="shared" ref="B7:B12" si="12">A7</f>
        <v/>
      </c>
      <c r="C7" s="36" t="str">
        <f t="shared" si="0"/>
        <v>vr</v>
      </c>
      <c r="D7" s="37">
        <f>D6+1</f>
        <v>42006</v>
      </c>
      <c r="E7" s="32">
        <f>IF(C7="ma",1,0)</f>
        <v>0</v>
      </c>
      <c r="F7" s="56"/>
      <c r="G7" s="24">
        <f>IF(J7=0,"",SUM($E$6:$E$36,$J$6:J7))</f>
        <v>6</v>
      </c>
      <c r="H7" s="44" t="str">
        <f t="shared" si="1"/>
        <v>ma</v>
      </c>
      <c r="I7" s="37">
        <f>I6+1</f>
        <v>42037</v>
      </c>
      <c r="J7" s="41">
        <f t="shared" ref="J7:J34" si="13">IF(H7="ma",1,0)</f>
        <v>1</v>
      </c>
      <c r="K7" s="56"/>
      <c r="L7" s="24">
        <f>IF(O7=0,"",SUM($E$6:$E$36,$J$6:$J$34,$O$6:O7))</f>
        <v>10</v>
      </c>
      <c r="M7" s="44" t="str">
        <f t="shared" si="2"/>
        <v>ma</v>
      </c>
      <c r="N7" s="37">
        <f>N6+1</f>
        <v>42065</v>
      </c>
      <c r="O7" s="41">
        <f t="shared" ref="O7:O36" si="14">IF(M7="ma",1,0)</f>
        <v>1</v>
      </c>
      <c r="P7" s="207"/>
      <c r="Q7" s="24" t="str">
        <f>IF(T7=0,"",SUM($E$6:$E$36,$J$6:$J$34,$O$6:$O$36,$T$6:T7))</f>
        <v/>
      </c>
      <c r="R7" s="44" t="str">
        <f t="shared" si="3"/>
        <v>do</v>
      </c>
      <c r="S7" s="37">
        <f>S6+1</f>
        <v>42096</v>
      </c>
      <c r="T7" s="26">
        <f t="shared" ref="T7:T35" si="15">IF(R7="ma",1,0)</f>
        <v>0</v>
      </c>
      <c r="U7" s="207"/>
      <c r="V7" s="24" t="str">
        <f>IF(Y7=0,"",SUM($E$6:$E$36,$J$6:$J$34,$O$6:$O$36,$T$6:$T$35,$Y$6:Y7))</f>
        <v/>
      </c>
      <c r="W7" s="44" t="str">
        <f t="shared" si="4"/>
        <v>za</v>
      </c>
      <c r="X7" s="37">
        <f>X6+1</f>
        <v>42126</v>
      </c>
      <c r="Y7" s="26">
        <f t="shared" ref="Y7:Y36" si="16">IF(W7="ma",1,0)</f>
        <v>0</v>
      </c>
      <c r="Z7" s="207"/>
      <c r="AA7" s="24" t="str">
        <f>IF(AD7=0,"",SUM($E$6:$E$36,$J$6:$J$34,$O$6:$O$36,$T$6:$T$35,$Y$6:$Y$36,$AD$6:AD7))</f>
        <v/>
      </c>
      <c r="AB7" s="44" t="str">
        <f t="shared" si="5"/>
        <v>di</v>
      </c>
      <c r="AC7" s="37">
        <f>AC6+1</f>
        <v>42157</v>
      </c>
      <c r="AD7" s="26">
        <f t="shared" ref="AD7:AD35" si="17">IF(AB7="ma",1,0)</f>
        <v>0</v>
      </c>
      <c r="AE7" s="207"/>
      <c r="AF7" s="24" t="str">
        <f>IF(AI7=0,"",SUM($E$6:$E$36,$J$6:$J$34,$O$6:$O$36,$T$6:$T$35,$Y$6:$Y$36,$AD$6:$AD$35,$AI$6:AI7))</f>
        <v/>
      </c>
      <c r="AG7" s="44" t="str">
        <f t="shared" si="6"/>
        <v>do</v>
      </c>
      <c r="AH7" s="37">
        <f>AH6+1</f>
        <v>42187</v>
      </c>
      <c r="AI7" s="26">
        <f t="shared" ref="AI7:AI36" si="18">IF(AG7="ma",1,0)</f>
        <v>0</v>
      </c>
      <c r="AJ7" s="207"/>
      <c r="AK7" s="24" t="str">
        <f>IF(AN7=0,"",SUM($E$6:$E$36,$J$6:$J$34,$O$6:$O$36,$T$6:$T$35,$Y$6:$Y$36,$AD$6:$AD$35,$AI$6:$AI$36,$AN$6:AN7))</f>
        <v/>
      </c>
      <c r="AL7" s="44" t="str">
        <f t="shared" si="7"/>
        <v>zo</v>
      </c>
      <c r="AM7" s="37">
        <f>AM6+1</f>
        <v>42218</v>
      </c>
      <c r="AN7" s="26">
        <f t="shared" ref="AN7:AN36" si="19">IF(AL7="ma",1,0)</f>
        <v>0</v>
      </c>
      <c r="AO7" s="207"/>
      <c r="AP7" s="24" t="str">
        <f>IF(AS7=0,"",SUM($E$6:$E$36,$J$6:$J$34,$O$6:$O$36,$T$6:$T$35,$Y$6:$Y$36,$AD$6:$AD$35,$AI$6:$AI$36,$AN$6:$AN$36,$AS$6:AS7))</f>
        <v/>
      </c>
      <c r="AQ7" s="44" t="str">
        <f t="shared" si="8"/>
        <v>wo</v>
      </c>
      <c r="AR7" s="37">
        <f>AR6+1</f>
        <v>42249</v>
      </c>
      <c r="AS7" s="26">
        <f t="shared" ref="AS7:AS35" si="20">IF(AQ7="ma",1,0)</f>
        <v>0</v>
      </c>
      <c r="AT7" s="207"/>
      <c r="AU7" s="24" t="str">
        <f>IF(AX7=0,"",SUM($E$6:$E$36,$J$6:$J$34,$O$6:$O$36,$T$6:$T$35,$Y$6:$Y$36,$AD$6:$AD$35,$AI$6:$AI$36,$AN$6:$AN$36,$AS$6:$AS$35,$AX$6:AX7))</f>
        <v/>
      </c>
      <c r="AV7" s="44" t="str">
        <f t="shared" si="9"/>
        <v>vr</v>
      </c>
      <c r="AW7" s="37">
        <f>AW6+1</f>
        <v>42279</v>
      </c>
      <c r="AX7" s="26">
        <f t="shared" ref="AX7:AX36" si="21">IF(AV7="ma",1,0)</f>
        <v>0</v>
      </c>
      <c r="AY7" s="207"/>
      <c r="AZ7" s="24">
        <f>IF(BC7=0,"",SUM($E$6:$E$36,$J$6:$J$34,$O$6:$O$36,$T$6:$T$35,$Y$6:$Y$36,$AD$6:$AD$35,$AI$6:$AI$36,$AN$6:$AN$36,$AS$6:$AS$35,$AX$6:$AX$36,$BC$6:BC7))</f>
        <v>45</v>
      </c>
      <c r="BA7" s="44" t="str">
        <f t="shared" si="10"/>
        <v>ma</v>
      </c>
      <c r="BB7" s="37">
        <f>BB6+1</f>
        <v>42310</v>
      </c>
      <c r="BC7" s="26">
        <f t="shared" ref="BC7:BC35" si="22">IF(BA7="ma",1,0)</f>
        <v>1</v>
      </c>
      <c r="BD7" s="207"/>
      <c r="BE7" s="24" t="str">
        <f>IF(BH7=0,"",SUM($E$6:$E$36,$J$6:$J$34,$O$6:$O$36,$T$6:$T$35,$Y$6:$Y$36,$AD$6:$AD$35,$AI$6:$AI$36,$AN$6:$AN$36,$AS$6:$AS$35,$AX$6:$AX$36,$BC$6:$BC$35,$BH$6:BH7))</f>
        <v/>
      </c>
      <c r="BF7" s="44" t="str">
        <f t="shared" si="11"/>
        <v>wo</v>
      </c>
      <c r="BG7" s="37">
        <f>BG6+1</f>
        <v>42340</v>
      </c>
      <c r="BH7" s="26">
        <f t="shared" ref="BH7:BH36" si="23">IF(BF7="ma",1,0)</f>
        <v>0</v>
      </c>
      <c r="BI7" s="207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</row>
    <row r="8" spans="1:88" ht="12" customHeight="1">
      <c r="A8" s="21" t="str">
        <f>IF(E8=1,1,"")</f>
        <v/>
      </c>
      <c r="B8" s="24" t="str">
        <f t="shared" si="12"/>
        <v/>
      </c>
      <c r="C8" s="36" t="str">
        <f t="shared" si="0"/>
        <v>za</v>
      </c>
      <c r="D8" s="37">
        <f t="shared" ref="D8:D36" si="24">D7+1</f>
        <v>42007</v>
      </c>
      <c r="E8" s="32">
        <f>IF(C8="ma",1,0)</f>
        <v>0</v>
      </c>
      <c r="F8" s="56"/>
      <c r="G8" s="24" t="str">
        <f>IF(J8=0,"",SUM($E$6:$E$36,$J$6:J8))</f>
        <v/>
      </c>
      <c r="H8" s="44" t="str">
        <f t="shared" si="1"/>
        <v>di</v>
      </c>
      <c r="I8" s="37">
        <f t="shared" ref="I8:I33" si="25">I7+1</f>
        <v>42038</v>
      </c>
      <c r="J8" s="41">
        <f t="shared" si="13"/>
        <v>0</v>
      </c>
      <c r="K8" s="56"/>
      <c r="L8" s="24" t="str">
        <f>IF(O8=0,"",SUM($E$6:$E$36,$J$6:$J$34,$O$6:O8))</f>
        <v/>
      </c>
      <c r="M8" s="44" t="str">
        <f t="shared" si="2"/>
        <v>di</v>
      </c>
      <c r="N8" s="37">
        <f t="shared" ref="N8:N36" si="26">N7+1</f>
        <v>42066</v>
      </c>
      <c r="O8" s="41">
        <f t="shared" si="14"/>
        <v>0</v>
      </c>
      <c r="P8" s="207"/>
      <c r="Q8" s="24" t="str">
        <f>IF(T8=0,"",SUM($E$6:$E$36,$J$6:$J$34,$O$6:$O$36,$T$6:T8))</f>
        <v/>
      </c>
      <c r="R8" s="44" t="str">
        <f t="shared" si="3"/>
        <v>vr</v>
      </c>
      <c r="S8" s="37">
        <f t="shared" ref="S8:S35" si="27">S7+1</f>
        <v>42097</v>
      </c>
      <c r="T8" s="26">
        <f t="shared" si="15"/>
        <v>0</v>
      </c>
      <c r="U8" s="207"/>
      <c r="V8" s="24" t="str">
        <f>IF(Y8=0,"",SUM($E$6:$E$36,$J$6:$J$34,$O$6:$O$36,$T$6:$T$35,$Y$6:Y8))</f>
        <v/>
      </c>
      <c r="W8" s="44" t="str">
        <f t="shared" si="4"/>
        <v>zo</v>
      </c>
      <c r="X8" s="37">
        <f t="shared" ref="X8:X36" si="28">X7+1</f>
        <v>42127</v>
      </c>
      <c r="Y8" s="26">
        <f t="shared" si="16"/>
        <v>0</v>
      </c>
      <c r="Z8" s="207"/>
      <c r="AA8" s="24" t="str">
        <f>IF(AD8=0,"",SUM($E$6:$E$36,$J$6:$J$34,$O$6:$O$36,$T$6:$T$35,$Y$6:$Y$36,$AD$6:AD8))</f>
        <v/>
      </c>
      <c r="AB8" s="44" t="str">
        <f t="shared" si="5"/>
        <v>wo</v>
      </c>
      <c r="AC8" s="37">
        <f t="shared" ref="AC8:AC35" si="29">AC7+1</f>
        <v>42158</v>
      </c>
      <c r="AD8" s="26">
        <f t="shared" si="17"/>
        <v>0</v>
      </c>
      <c r="AE8" s="207"/>
      <c r="AF8" s="24" t="str">
        <f>IF(AI8=0,"",SUM($E$6:$E$36,$J$6:$J$34,$O$6:$O$36,$T$6:$T$35,$Y$6:$Y$36,$AD$6:$AD$35,$AI$6:AI8))</f>
        <v/>
      </c>
      <c r="AG8" s="44" t="str">
        <f t="shared" si="6"/>
        <v>vr</v>
      </c>
      <c r="AH8" s="37">
        <f t="shared" ref="AH8:AH36" si="30">AH7+1</f>
        <v>42188</v>
      </c>
      <c r="AI8" s="26">
        <f t="shared" si="18"/>
        <v>0</v>
      </c>
      <c r="AJ8" s="207"/>
      <c r="AK8" s="24">
        <f>IF(AN8=0,"",SUM($E$6:$E$36,$J$6:$J$34,$O$6:$O$36,$T$6:$T$35,$Y$6:$Y$36,$AD$6:$AD$35,$AI$6:$AI$36,$AN$6:AN8))</f>
        <v>32</v>
      </c>
      <c r="AL8" s="44" t="str">
        <f t="shared" si="7"/>
        <v>ma</v>
      </c>
      <c r="AM8" s="37">
        <f t="shared" ref="AM8:AM36" si="31">AM7+1</f>
        <v>42219</v>
      </c>
      <c r="AN8" s="26">
        <f t="shared" si="19"/>
        <v>1</v>
      </c>
      <c r="AO8" s="207"/>
      <c r="AP8" s="24" t="str">
        <f>IF(AS8=0,"",SUM($E$6:$E$36,$J$6:$J$34,$O$6:$O$36,$T$6:$T$35,$Y$6:$Y$36,$AD$6:$AD$35,$AI$6:$AI$36,$AN$6:$AN$36,$AS$6:AS8))</f>
        <v/>
      </c>
      <c r="AQ8" s="44" t="str">
        <f t="shared" si="8"/>
        <v>do</v>
      </c>
      <c r="AR8" s="37">
        <f t="shared" ref="AR8:AR35" si="32">AR7+1</f>
        <v>42250</v>
      </c>
      <c r="AS8" s="26">
        <f t="shared" si="20"/>
        <v>0</v>
      </c>
      <c r="AT8" s="207"/>
      <c r="AU8" s="24" t="str">
        <f>IF(AX8=0,"",SUM($E$6:$E$36,$J$6:$J$34,$O$6:$O$36,$T$6:$T$35,$Y$6:$Y$36,$AD$6:$AD$35,$AI$6:$AI$36,$AN$6:$AN$36,$AS$6:$AS$35,$AX$6:AX8))</f>
        <v/>
      </c>
      <c r="AV8" s="44" t="str">
        <f t="shared" si="9"/>
        <v>za</v>
      </c>
      <c r="AW8" s="37">
        <f t="shared" ref="AW8:AW36" si="33">AW7+1</f>
        <v>42280</v>
      </c>
      <c r="AX8" s="26">
        <f t="shared" si="21"/>
        <v>0</v>
      </c>
      <c r="AY8" s="207"/>
      <c r="AZ8" s="24" t="str">
        <f>IF(BC8=0,"",SUM($E$6:$E$36,$J$6:$J$34,$O$6:$O$36,$T$6:$T$35,$Y$6:$Y$36,$AD$6:$AD$35,$AI$6:$AI$36,$AN$6:$AN$36,$AS$6:$AS$35,$AX$6:$AX$36,$BC$6:BC8))</f>
        <v/>
      </c>
      <c r="BA8" s="44" t="str">
        <f t="shared" si="10"/>
        <v>di</v>
      </c>
      <c r="BB8" s="37">
        <f t="shared" ref="BB8:BB35" si="34">BB7+1</f>
        <v>42311</v>
      </c>
      <c r="BC8" s="26">
        <f t="shared" si="22"/>
        <v>0</v>
      </c>
      <c r="BD8" s="207"/>
      <c r="BE8" s="24" t="str">
        <f>IF(BH8=0,"",SUM($E$6:$E$36,$J$6:$J$34,$O$6:$O$36,$T$6:$T$35,$Y$6:$Y$36,$AD$6:$AD$35,$AI$6:$AI$36,$AN$6:$AN$36,$AS$6:$AS$35,$AX$6:$AX$36,$BC$6:$BC$35,$BH$6:BH8))</f>
        <v/>
      </c>
      <c r="BF8" s="44" t="str">
        <f t="shared" si="11"/>
        <v>do</v>
      </c>
      <c r="BG8" s="37">
        <f t="shared" ref="BG8:BG36" si="35">BG7+1</f>
        <v>42341</v>
      </c>
      <c r="BH8" s="26">
        <f t="shared" si="23"/>
        <v>0</v>
      </c>
      <c r="BI8" s="207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</row>
    <row r="9" spans="1:88" ht="12" customHeight="1">
      <c r="A9" s="21" t="str">
        <f>IF(E9=1,1,"")</f>
        <v/>
      </c>
      <c r="B9" s="24" t="str">
        <f t="shared" si="12"/>
        <v/>
      </c>
      <c r="C9" s="36" t="str">
        <f t="shared" si="0"/>
        <v>zo</v>
      </c>
      <c r="D9" s="37">
        <f t="shared" si="24"/>
        <v>42008</v>
      </c>
      <c r="E9" s="32">
        <f>IF(C9="ma",1,0)</f>
        <v>0</v>
      </c>
      <c r="F9" s="56"/>
      <c r="G9" s="24" t="str">
        <f>IF(J9=0,"",SUM($E$6:$E$36,$J$6:J9))</f>
        <v/>
      </c>
      <c r="H9" s="44" t="str">
        <f t="shared" si="1"/>
        <v>wo</v>
      </c>
      <c r="I9" s="37">
        <f t="shared" si="25"/>
        <v>42039</v>
      </c>
      <c r="J9" s="41">
        <f t="shared" si="13"/>
        <v>0</v>
      </c>
      <c r="K9" s="56"/>
      <c r="L9" s="24" t="str">
        <f>IF(O9=0,"",SUM($E$6:$E$36,$J$6:$J$34,$O$6:O9))</f>
        <v/>
      </c>
      <c r="M9" s="44" t="str">
        <f t="shared" si="2"/>
        <v>wo</v>
      </c>
      <c r="N9" s="37">
        <f t="shared" si="26"/>
        <v>42067</v>
      </c>
      <c r="O9" s="41">
        <f t="shared" si="14"/>
        <v>0</v>
      </c>
      <c r="P9" s="207"/>
      <c r="Q9" s="24" t="str">
        <f>IF(T9=0,"",SUM($E$6:$E$36,$J$6:$J$34,$O$6:$O$36,$T$6:T9))</f>
        <v/>
      </c>
      <c r="R9" s="44" t="str">
        <f t="shared" si="3"/>
        <v>za</v>
      </c>
      <c r="S9" s="37">
        <f t="shared" si="27"/>
        <v>42098</v>
      </c>
      <c r="T9" s="26">
        <f t="shared" si="15"/>
        <v>0</v>
      </c>
      <c r="U9" s="207"/>
      <c r="V9" s="24">
        <f>IF(Y9=0,"",SUM($E$6:$E$36,$J$6:$J$34,$O$6:$O$36,$T$6:$T$35,$Y$6:Y9))</f>
        <v>19</v>
      </c>
      <c r="W9" s="44" t="str">
        <f t="shared" si="4"/>
        <v>ma</v>
      </c>
      <c r="X9" s="37">
        <f t="shared" si="28"/>
        <v>42128</v>
      </c>
      <c r="Y9" s="26">
        <f t="shared" si="16"/>
        <v>1</v>
      </c>
      <c r="Z9" s="207"/>
      <c r="AA9" s="24" t="str">
        <f>IF(AD9=0,"",SUM($E$6:$E$36,$J$6:$J$34,$O$6:$O$36,$T$6:$T$35,$Y$6:$Y$36,$AD$6:AD9))</f>
        <v/>
      </c>
      <c r="AB9" s="44" t="str">
        <f t="shared" si="5"/>
        <v>do</v>
      </c>
      <c r="AC9" s="37">
        <f t="shared" si="29"/>
        <v>42159</v>
      </c>
      <c r="AD9" s="26">
        <f t="shared" si="17"/>
        <v>0</v>
      </c>
      <c r="AE9" s="207"/>
      <c r="AF9" s="24" t="str">
        <f>IF(AI9=0,"",SUM($E$6:$E$36,$J$6:$J$34,$O$6:$O$36,$T$6:$T$35,$Y$6:$Y$36,$AD$6:$AD$35,$AI$6:AI9))</f>
        <v/>
      </c>
      <c r="AG9" s="44" t="str">
        <f t="shared" si="6"/>
        <v>za</v>
      </c>
      <c r="AH9" s="37">
        <f t="shared" si="30"/>
        <v>42189</v>
      </c>
      <c r="AI9" s="26">
        <f t="shared" si="18"/>
        <v>0</v>
      </c>
      <c r="AJ9" s="207"/>
      <c r="AK9" s="24" t="str">
        <f>IF(AN9=0,"",SUM($E$6:$E$36,$J$6:$J$34,$O$6:$O$36,$T$6:$T$35,$Y$6:$Y$36,$AD$6:$AD$35,$AI$6:$AI$36,$AN$6:AN9))</f>
        <v/>
      </c>
      <c r="AL9" s="44" t="str">
        <f t="shared" si="7"/>
        <v>di</v>
      </c>
      <c r="AM9" s="37">
        <f t="shared" si="31"/>
        <v>42220</v>
      </c>
      <c r="AN9" s="26">
        <f t="shared" si="19"/>
        <v>0</v>
      </c>
      <c r="AO9" s="207"/>
      <c r="AP9" s="24" t="str">
        <f>IF(AS9=0,"",SUM($E$6:$E$36,$J$6:$J$34,$O$6:$O$36,$T$6:$T$35,$Y$6:$Y$36,$AD$6:$AD$35,$AI$6:$AI$36,$AN$6:$AN$36,$AS$6:AS9))</f>
        <v/>
      </c>
      <c r="AQ9" s="44" t="str">
        <f t="shared" si="8"/>
        <v>vr</v>
      </c>
      <c r="AR9" s="37">
        <f t="shared" si="32"/>
        <v>42251</v>
      </c>
      <c r="AS9" s="26">
        <f t="shared" si="20"/>
        <v>0</v>
      </c>
      <c r="AT9" s="207"/>
      <c r="AU9" s="24" t="str">
        <f>IF(AX9=0,"",SUM($E$6:$E$36,$J$6:$J$34,$O$6:$O$36,$T$6:$T$35,$Y$6:$Y$36,$AD$6:$AD$35,$AI$6:$AI$36,$AN$6:$AN$36,$AS$6:$AS$35,$AX$6:AX9))</f>
        <v/>
      </c>
      <c r="AV9" s="44" t="str">
        <f t="shared" si="9"/>
        <v>zo</v>
      </c>
      <c r="AW9" s="37">
        <f t="shared" si="33"/>
        <v>42281</v>
      </c>
      <c r="AX9" s="26">
        <f t="shared" si="21"/>
        <v>0</v>
      </c>
      <c r="AY9" s="207"/>
      <c r="AZ9" s="24" t="str">
        <f>IF(BC9=0,"",SUM($E$6:$E$36,$J$6:$J$34,$O$6:$O$36,$T$6:$T$35,$Y$6:$Y$36,$AD$6:$AD$35,$AI$6:$AI$36,$AN$6:$AN$36,$AS$6:$AS$35,$AX$6:$AX$36,$BC$6:BC9))</f>
        <v/>
      </c>
      <c r="BA9" s="44" t="str">
        <f t="shared" si="10"/>
        <v>wo</v>
      </c>
      <c r="BB9" s="37">
        <f t="shared" si="34"/>
        <v>42312</v>
      </c>
      <c r="BC9" s="26">
        <f t="shared" si="22"/>
        <v>0</v>
      </c>
      <c r="BD9" s="207"/>
      <c r="BE9" s="24" t="str">
        <f>IF(BH9=0,"",SUM($E$6:$E$36,$J$6:$J$34,$O$6:$O$36,$T$6:$T$35,$Y$6:$Y$36,$AD$6:$AD$35,$AI$6:$AI$36,$AN$6:$AN$36,$AS$6:$AS$35,$AX$6:$AX$36,$BC$6:$BC$35,$BH$6:BH9))</f>
        <v/>
      </c>
      <c r="BF9" s="44" t="str">
        <f t="shared" si="11"/>
        <v>vr</v>
      </c>
      <c r="BG9" s="37">
        <f t="shared" si="35"/>
        <v>42342</v>
      </c>
      <c r="BH9" s="26">
        <f t="shared" si="23"/>
        <v>0</v>
      </c>
      <c r="BI9" s="207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88" ht="12" customHeight="1">
      <c r="A10" s="21">
        <f>IF(E10=1,2,"")</f>
        <v>2</v>
      </c>
      <c r="B10" s="24">
        <f t="shared" si="12"/>
        <v>2</v>
      </c>
      <c r="C10" s="36" t="str">
        <f t="shared" si="0"/>
        <v>ma</v>
      </c>
      <c r="D10" s="37">
        <f t="shared" si="24"/>
        <v>42009</v>
      </c>
      <c r="E10" s="32">
        <f t="shared" ref="E10:E36" si="36">IF(C10="ma",1,0)</f>
        <v>1</v>
      </c>
      <c r="F10" s="56"/>
      <c r="G10" s="24" t="str">
        <f>IF(J10=0,"",SUM($E$6:$E$36,$J$6:J10))</f>
        <v/>
      </c>
      <c r="H10" s="44" t="str">
        <f t="shared" si="1"/>
        <v>do</v>
      </c>
      <c r="I10" s="37">
        <f t="shared" si="25"/>
        <v>42040</v>
      </c>
      <c r="J10" s="41">
        <f t="shared" si="13"/>
        <v>0</v>
      </c>
      <c r="K10" s="56"/>
      <c r="L10" s="24" t="str">
        <f>IF(O10=0,"",SUM($E$6:$E$36,$J$6:$J$34,$O$6:O10))</f>
        <v/>
      </c>
      <c r="M10" s="44" t="str">
        <f t="shared" si="2"/>
        <v>do</v>
      </c>
      <c r="N10" s="37">
        <f t="shared" si="26"/>
        <v>42068</v>
      </c>
      <c r="O10" s="41">
        <f t="shared" si="14"/>
        <v>0</v>
      </c>
      <c r="P10" s="207"/>
      <c r="Q10" s="24" t="str">
        <f>IF(T10=0,"",SUM($E$6:$E$36,$J$6:$J$34,$O$6:$O$36,$T$6:T10))</f>
        <v/>
      </c>
      <c r="R10" s="44" t="str">
        <f t="shared" si="3"/>
        <v>zo</v>
      </c>
      <c r="S10" s="37">
        <f t="shared" si="27"/>
        <v>42099</v>
      </c>
      <c r="T10" s="26">
        <f t="shared" si="15"/>
        <v>0</v>
      </c>
      <c r="U10" s="207"/>
      <c r="V10" s="24" t="str">
        <f>IF(Y10=0,"",SUM($E$6:$E$36,$J$6:$J$34,$O$6:$O$36,$T$6:$T$35,$Y$6:Y10))</f>
        <v/>
      </c>
      <c r="W10" s="44" t="str">
        <f t="shared" si="4"/>
        <v>di</v>
      </c>
      <c r="X10" s="37">
        <f t="shared" si="28"/>
        <v>42129</v>
      </c>
      <c r="Y10" s="26">
        <f t="shared" si="16"/>
        <v>0</v>
      </c>
      <c r="Z10" s="207"/>
      <c r="AA10" s="24" t="str">
        <f>IF(AD10=0,"",SUM($E$6:$E$36,$J$6:$J$34,$O$6:$O$36,$T$6:$T$35,$Y$6:$Y$36,$AD$6:AD10))</f>
        <v/>
      </c>
      <c r="AB10" s="44" t="str">
        <f t="shared" si="5"/>
        <v>vr</v>
      </c>
      <c r="AC10" s="37">
        <f t="shared" si="29"/>
        <v>42160</v>
      </c>
      <c r="AD10" s="26">
        <f t="shared" si="17"/>
        <v>0</v>
      </c>
      <c r="AE10" s="207"/>
      <c r="AF10" s="24" t="str">
        <f>IF(AI10=0,"",SUM($E$6:$E$36,$J$6:$J$34,$O$6:$O$36,$T$6:$T$35,$Y$6:$Y$36,$AD$6:$AD$35,$AI$6:AI10))</f>
        <v/>
      </c>
      <c r="AG10" s="44" t="str">
        <f t="shared" si="6"/>
        <v>zo</v>
      </c>
      <c r="AH10" s="37">
        <f t="shared" si="30"/>
        <v>42190</v>
      </c>
      <c r="AI10" s="26">
        <f t="shared" si="18"/>
        <v>0</v>
      </c>
      <c r="AJ10" s="207"/>
      <c r="AK10" s="24" t="str">
        <f>IF(AN10=0,"",SUM($E$6:$E$36,$J$6:$J$34,$O$6:$O$36,$T$6:$T$35,$Y$6:$Y$36,$AD$6:$AD$35,$AI$6:$AI$36,$AN$6:AN10))</f>
        <v/>
      </c>
      <c r="AL10" s="44" t="str">
        <f t="shared" si="7"/>
        <v>wo</v>
      </c>
      <c r="AM10" s="37">
        <f t="shared" si="31"/>
        <v>42221</v>
      </c>
      <c r="AN10" s="26">
        <f t="shared" si="19"/>
        <v>0</v>
      </c>
      <c r="AO10" s="207"/>
      <c r="AP10" s="24" t="str">
        <f>IF(AS10=0,"",SUM($E$6:$E$36,$J$6:$J$34,$O$6:$O$36,$T$6:$T$35,$Y$6:$Y$36,$AD$6:$AD$35,$AI$6:$AI$36,$AN$6:$AN$36,$AS$6:AS10))</f>
        <v/>
      </c>
      <c r="AQ10" s="44" t="str">
        <f t="shared" si="8"/>
        <v>za</v>
      </c>
      <c r="AR10" s="37">
        <f t="shared" si="32"/>
        <v>42252</v>
      </c>
      <c r="AS10" s="26">
        <f t="shared" si="20"/>
        <v>0</v>
      </c>
      <c r="AT10" s="207"/>
      <c r="AU10" s="24">
        <f>IF(AX10=0,"",SUM($E$6:$E$36,$J$6:$J$34,$O$6:$O$36,$T$6:$T$35,$Y$6:$Y$36,$AD$6:$AD$35,$AI$6:$AI$36,$AN$6:$AN$36,$AS$6:$AS$35,$AX$6:AX10))</f>
        <v>41</v>
      </c>
      <c r="AV10" s="44" t="str">
        <f t="shared" si="9"/>
        <v>ma</v>
      </c>
      <c r="AW10" s="37">
        <f t="shared" si="33"/>
        <v>42282</v>
      </c>
      <c r="AX10" s="26">
        <f t="shared" si="21"/>
        <v>1</v>
      </c>
      <c r="AY10" s="207"/>
      <c r="AZ10" s="24" t="str">
        <f>IF(BC10=0,"",SUM($E$6:$E$36,$J$6:$J$34,$O$6:$O$36,$T$6:$T$35,$Y$6:$Y$36,$AD$6:$AD$35,$AI$6:$AI$36,$AN$6:$AN$36,$AS$6:$AS$35,$AX$6:$AX$36,$BC$6:BC10))</f>
        <v/>
      </c>
      <c r="BA10" s="44" t="str">
        <f t="shared" si="10"/>
        <v>do</v>
      </c>
      <c r="BB10" s="37">
        <f t="shared" si="34"/>
        <v>42313</v>
      </c>
      <c r="BC10" s="26">
        <f t="shared" si="22"/>
        <v>0</v>
      </c>
      <c r="BD10" s="207"/>
      <c r="BE10" s="24" t="str">
        <f>IF(BH10=0,"",SUM($E$6:$E$36,$J$6:$J$34,$O$6:$O$36,$T$6:$T$35,$Y$6:$Y$36,$AD$6:$AD$35,$AI$6:$AI$36,$AN$6:$AN$36,$AS$6:$AS$35,$AX$6:$AX$36,$BC$6:$BC$35,$BH$6:BH10))</f>
        <v/>
      </c>
      <c r="BF10" s="44" t="str">
        <f t="shared" si="11"/>
        <v>za</v>
      </c>
      <c r="BG10" s="37">
        <f t="shared" si="35"/>
        <v>42343</v>
      </c>
      <c r="BH10" s="26">
        <f t="shared" si="23"/>
        <v>0</v>
      </c>
      <c r="BI10" s="207"/>
      <c r="BJ10" s="33"/>
      <c r="BK10" s="47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88" ht="12" customHeight="1">
      <c r="A11" s="21" t="str">
        <f>IF(E11=1,2,"")</f>
        <v/>
      </c>
      <c r="B11" s="24" t="str">
        <f t="shared" si="12"/>
        <v/>
      </c>
      <c r="C11" s="36" t="str">
        <f t="shared" si="0"/>
        <v>di</v>
      </c>
      <c r="D11" s="37">
        <f t="shared" si="24"/>
        <v>42010</v>
      </c>
      <c r="E11" s="32">
        <f t="shared" si="36"/>
        <v>0</v>
      </c>
      <c r="F11" s="56"/>
      <c r="G11" s="24" t="str">
        <f>IF(J11=0,"",SUM($E$6:$E$36,$J$6:J11))</f>
        <v/>
      </c>
      <c r="H11" s="44" t="str">
        <f t="shared" si="1"/>
        <v>vr</v>
      </c>
      <c r="I11" s="37">
        <f t="shared" si="25"/>
        <v>42041</v>
      </c>
      <c r="J11" s="41">
        <f t="shared" si="13"/>
        <v>0</v>
      </c>
      <c r="K11" s="56"/>
      <c r="L11" s="24" t="str">
        <f>IF(O11=0,"",SUM($E$6:$E$36,$J$6:$J$34,$O$6:O11))</f>
        <v/>
      </c>
      <c r="M11" s="44" t="str">
        <f t="shared" si="2"/>
        <v>vr</v>
      </c>
      <c r="N11" s="37">
        <f t="shared" si="26"/>
        <v>42069</v>
      </c>
      <c r="O11" s="41">
        <f t="shared" si="14"/>
        <v>0</v>
      </c>
      <c r="P11" s="207"/>
      <c r="Q11" s="24">
        <f>IF(T11=0,"",SUM($E$6:$E$36,$J$6:$J$34,$O$6:$O$36,$T$6:T11))</f>
        <v>15</v>
      </c>
      <c r="R11" s="44" t="str">
        <f t="shared" si="3"/>
        <v>ma</v>
      </c>
      <c r="S11" s="37">
        <f t="shared" si="27"/>
        <v>42100</v>
      </c>
      <c r="T11" s="26">
        <f t="shared" si="15"/>
        <v>1</v>
      </c>
      <c r="U11" s="207"/>
      <c r="V11" s="24" t="str">
        <f>IF(Y11=0,"",SUM($E$6:$E$36,$J$6:$J$34,$O$6:$O$36,$T$6:$T$35,$Y$6:Y11))</f>
        <v/>
      </c>
      <c r="W11" s="44" t="str">
        <f t="shared" si="4"/>
        <v>wo</v>
      </c>
      <c r="X11" s="37">
        <f t="shared" si="28"/>
        <v>42130</v>
      </c>
      <c r="Y11" s="26">
        <f t="shared" si="16"/>
        <v>0</v>
      </c>
      <c r="Z11" s="207"/>
      <c r="AA11" s="24" t="str">
        <f>IF(AD11=0,"",SUM($E$6:$E$36,$J$6:$J$34,$O$6:$O$36,$T$6:$T$35,$Y$6:$Y$36,$AD$6:AD11))</f>
        <v/>
      </c>
      <c r="AB11" s="44" t="str">
        <f t="shared" si="5"/>
        <v>za</v>
      </c>
      <c r="AC11" s="37">
        <f t="shared" si="29"/>
        <v>42161</v>
      </c>
      <c r="AD11" s="26">
        <f t="shared" si="17"/>
        <v>0</v>
      </c>
      <c r="AE11" s="207"/>
      <c r="AF11" s="24">
        <f>IF(AI11=0,"",SUM($E$6:$E$36,$J$6:$J$34,$O$6:$O$36,$T$6:$T$35,$Y$6:$Y$36,$AD$6:$AD$35,$AI$6:AI11))</f>
        <v>28</v>
      </c>
      <c r="AG11" s="44" t="str">
        <f t="shared" si="6"/>
        <v>ma</v>
      </c>
      <c r="AH11" s="37">
        <f t="shared" si="30"/>
        <v>42191</v>
      </c>
      <c r="AI11" s="26">
        <f t="shared" si="18"/>
        <v>1</v>
      </c>
      <c r="AJ11" s="207"/>
      <c r="AK11" s="24" t="str">
        <f>IF(AN11=0,"",SUM($E$6:$E$36,$J$6:$J$34,$O$6:$O$36,$T$6:$T$35,$Y$6:$Y$36,$AD$6:$AD$35,$AI$6:$AI$36,$AN$6:AN11))</f>
        <v/>
      </c>
      <c r="AL11" s="44" t="str">
        <f t="shared" si="7"/>
        <v>do</v>
      </c>
      <c r="AM11" s="37">
        <f t="shared" si="31"/>
        <v>42222</v>
      </c>
      <c r="AN11" s="26">
        <f t="shared" si="19"/>
        <v>0</v>
      </c>
      <c r="AO11" s="207"/>
      <c r="AP11" s="24" t="str">
        <f>IF(AS11=0,"",SUM($E$6:$E$36,$J$6:$J$34,$O$6:$O$36,$T$6:$T$35,$Y$6:$Y$36,$AD$6:$AD$35,$AI$6:$AI$36,$AN$6:$AN$36,$AS$6:AS11))</f>
        <v/>
      </c>
      <c r="AQ11" s="44" t="str">
        <f t="shared" si="8"/>
        <v>zo</v>
      </c>
      <c r="AR11" s="37">
        <f t="shared" si="32"/>
        <v>42253</v>
      </c>
      <c r="AS11" s="26">
        <f t="shared" si="20"/>
        <v>0</v>
      </c>
      <c r="AT11" s="207"/>
      <c r="AU11" s="24" t="str">
        <f>IF(AX11=0,"",SUM($E$6:$E$36,$J$6:$J$34,$O$6:$O$36,$T$6:$T$35,$Y$6:$Y$36,$AD$6:$AD$35,$AI$6:$AI$36,$AN$6:$AN$36,$AS$6:$AS$35,$AX$6:AX11))</f>
        <v/>
      </c>
      <c r="AV11" s="44" t="str">
        <f t="shared" si="9"/>
        <v>di</v>
      </c>
      <c r="AW11" s="37">
        <f t="shared" si="33"/>
        <v>42283</v>
      </c>
      <c r="AX11" s="26">
        <f t="shared" si="21"/>
        <v>0</v>
      </c>
      <c r="AY11" s="207"/>
      <c r="AZ11" s="24" t="str">
        <f>IF(BC11=0,"",SUM($E$6:$E$36,$J$6:$J$34,$O$6:$O$36,$T$6:$T$35,$Y$6:$Y$36,$AD$6:$AD$35,$AI$6:$AI$36,$AN$6:$AN$36,$AS$6:$AS$35,$AX$6:$AX$36,$BC$6:BC11))</f>
        <v/>
      </c>
      <c r="BA11" s="44" t="str">
        <f t="shared" si="10"/>
        <v>vr</v>
      </c>
      <c r="BB11" s="37">
        <f t="shared" si="34"/>
        <v>42314</v>
      </c>
      <c r="BC11" s="26">
        <f t="shared" si="22"/>
        <v>0</v>
      </c>
      <c r="BD11" s="207"/>
      <c r="BE11" s="24" t="str">
        <f>IF(BH11=0,"",SUM($E$6:$E$36,$J$6:$J$34,$O$6:$O$36,$T$6:$T$35,$Y$6:$Y$36,$AD$6:$AD$35,$AI$6:$AI$36,$AN$6:$AN$36,$AS$6:$AS$35,$AX$6:$AX$36,$BC$6:$BC$35,$BH$6:BH11))</f>
        <v/>
      </c>
      <c r="BF11" s="44" t="str">
        <f t="shared" si="11"/>
        <v>zo</v>
      </c>
      <c r="BG11" s="37">
        <f t="shared" si="35"/>
        <v>42344</v>
      </c>
      <c r="BH11" s="26">
        <f t="shared" si="23"/>
        <v>0</v>
      </c>
      <c r="BI11" s="207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88" ht="12" customHeight="1">
      <c r="A12" s="21" t="str">
        <f>IF(E12=1,2,"")</f>
        <v/>
      </c>
      <c r="B12" s="24" t="str">
        <f t="shared" si="12"/>
        <v/>
      </c>
      <c r="C12" s="36" t="str">
        <f t="shared" si="0"/>
        <v>wo</v>
      </c>
      <c r="D12" s="37">
        <f t="shared" si="24"/>
        <v>42011</v>
      </c>
      <c r="E12" s="32">
        <f t="shared" si="36"/>
        <v>0</v>
      </c>
      <c r="F12" s="56"/>
      <c r="G12" s="24" t="str">
        <f>IF(J12=0,"",SUM($E$6:$E$36,$J$6:J12))</f>
        <v/>
      </c>
      <c r="H12" s="44" t="str">
        <f t="shared" si="1"/>
        <v>za</v>
      </c>
      <c r="I12" s="37">
        <f t="shared" si="25"/>
        <v>42042</v>
      </c>
      <c r="J12" s="41">
        <f t="shared" si="13"/>
        <v>0</v>
      </c>
      <c r="K12" s="56"/>
      <c r="L12" s="24" t="str">
        <f>IF(O12=0,"",SUM($E$6:$E$36,$J$6:$J$34,$O$6:O12))</f>
        <v/>
      </c>
      <c r="M12" s="44" t="str">
        <f t="shared" si="2"/>
        <v>za</v>
      </c>
      <c r="N12" s="37">
        <f t="shared" si="26"/>
        <v>42070</v>
      </c>
      <c r="O12" s="41">
        <f t="shared" si="14"/>
        <v>0</v>
      </c>
      <c r="P12" s="207"/>
      <c r="Q12" s="24" t="str">
        <f>IF(T12=0,"",SUM($E$6:$E$36,$J$6:$J$34,$O$6:$O$36,$T$6:T12))</f>
        <v/>
      </c>
      <c r="R12" s="44" t="str">
        <f t="shared" si="3"/>
        <v>di</v>
      </c>
      <c r="S12" s="37">
        <f t="shared" si="27"/>
        <v>42101</v>
      </c>
      <c r="T12" s="26">
        <f t="shared" si="15"/>
        <v>0</v>
      </c>
      <c r="U12" s="207"/>
      <c r="V12" s="24" t="str">
        <f>IF(Y12=0,"",SUM($E$6:$E$36,$J$6:$J$34,$O$6:$O$36,$T$6:$T$35,$Y$6:Y12))</f>
        <v/>
      </c>
      <c r="W12" s="44" t="str">
        <f t="shared" si="4"/>
        <v>do</v>
      </c>
      <c r="X12" s="37">
        <f t="shared" si="28"/>
        <v>42131</v>
      </c>
      <c r="Y12" s="26">
        <f t="shared" si="16"/>
        <v>0</v>
      </c>
      <c r="Z12" s="207"/>
      <c r="AA12" s="24" t="str">
        <f>IF(AD12=0,"",SUM($E$6:$E$36,$J$6:$J$34,$O$6:$O$36,$T$6:$T$35,$Y$6:$Y$36,$AD$6:AD12))</f>
        <v/>
      </c>
      <c r="AB12" s="44" t="str">
        <f t="shared" si="5"/>
        <v>zo</v>
      </c>
      <c r="AC12" s="37">
        <f t="shared" si="29"/>
        <v>42162</v>
      </c>
      <c r="AD12" s="26">
        <f t="shared" si="17"/>
        <v>0</v>
      </c>
      <c r="AE12" s="207"/>
      <c r="AF12" s="24" t="str">
        <f>IF(AI12=0,"",SUM($E$6:$E$36,$J$6:$J$34,$O$6:$O$36,$T$6:$T$35,$Y$6:$Y$36,$AD$6:$AD$35,$AI$6:AI12))</f>
        <v/>
      </c>
      <c r="AG12" s="44" t="str">
        <f t="shared" si="6"/>
        <v>di</v>
      </c>
      <c r="AH12" s="37">
        <f t="shared" si="30"/>
        <v>42192</v>
      </c>
      <c r="AI12" s="26">
        <f t="shared" si="18"/>
        <v>0</v>
      </c>
      <c r="AJ12" s="207"/>
      <c r="AK12" s="24" t="str">
        <f>IF(AN12=0,"",SUM($E$6:$E$36,$J$6:$J$34,$O$6:$O$36,$T$6:$T$35,$Y$6:$Y$36,$AD$6:$AD$35,$AI$6:$AI$36,$AN$6:AN12))</f>
        <v/>
      </c>
      <c r="AL12" s="44" t="str">
        <f t="shared" si="7"/>
        <v>vr</v>
      </c>
      <c r="AM12" s="37">
        <f t="shared" si="31"/>
        <v>42223</v>
      </c>
      <c r="AN12" s="26">
        <f t="shared" si="19"/>
        <v>0</v>
      </c>
      <c r="AO12" s="207"/>
      <c r="AP12" s="24">
        <f>IF(AS12=0,"",SUM($E$6:$E$36,$J$6:$J$34,$O$6:$O$36,$T$6:$T$35,$Y$6:$Y$36,$AD$6:$AD$35,$AI$6:$AI$36,$AN$6:$AN$36,$AS$6:AS12))</f>
        <v>37</v>
      </c>
      <c r="AQ12" s="44" t="str">
        <f t="shared" si="8"/>
        <v>ma</v>
      </c>
      <c r="AR12" s="37">
        <f t="shared" si="32"/>
        <v>42254</v>
      </c>
      <c r="AS12" s="26">
        <f t="shared" si="20"/>
        <v>1</v>
      </c>
      <c r="AT12" s="207"/>
      <c r="AU12" s="24" t="str">
        <f>IF(AX12=0,"",SUM($E$6:$E$36,$J$6:$J$34,$O$6:$O$36,$T$6:$T$35,$Y$6:$Y$36,$AD$6:$AD$35,$AI$6:$AI$36,$AN$6:$AN$36,$AS$6:$AS$35,$AX$6:AX12))</f>
        <v/>
      </c>
      <c r="AV12" s="44" t="str">
        <f t="shared" si="9"/>
        <v>wo</v>
      </c>
      <c r="AW12" s="37">
        <f t="shared" si="33"/>
        <v>42284</v>
      </c>
      <c r="AX12" s="26">
        <f t="shared" si="21"/>
        <v>0</v>
      </c>
      <c r="AY12" s="207"/>
      <c r="AZ12" s="24" t="str">
        <f>IF(BC12=0,"",SUM($E$6:$E$36,$J$6:$J$34,$O$6:$O$36,$T$6:$T$35,$Y$6:$Y$36,$AD$6:$AD$35,$AI$6:$AI$36,$AN$6:$AN$36,$AS$6:$AS$35,$AX$6:$AX$36,$BC$6:BC12))</f>
        <v/>
      </c>
      <c r="BA12" s="44" t="str">
        <f t="shared" si="10"/>
        <v>za</v>
      </c>
      <c r="BB12" s="37">
        <f t="shared" si="34"/>
        <v>42315</v>
      </c>
      <c r="BC12" s="26">
        <f t="shared" si="22"/>
        <v>0</v>
      </c>
      <c r="BD12" s="207"/>
      <c r="BE12" s="24">
        <f>IF(BH12=0,"",SUM($E$6:$E$36,$J$6:$J$34,$O$6:$O$36,$T$6:$T$35,$Y$6:$Y$36,$AD$6:$AD$35,$AI$6:$AI$36,$AN$6:$AN$36,$AS$6:$AS$35,$AX$6:$AX$36,$BC$6:$BC$35,$BH$6:BH12))</f>
        <v>50</v>
      </c>
      <c r="BF12" s="44" t="str">
        <f t="shared" si="11"/>
        <v>ma</v>
      </c>
      <c r="BG12" s="37">
        <f t="shared" si="35"/>
        <v>42345</v>
      </c>
      <c r="BH12" s="26">
        <f t="shared" si="23"/>
        <v>1</v>
      </c>
      <c r="BI12" s="207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88" ht="12" customHeight="1">
      <c r="A13" s="22"/>
      <c r="B13" s="24" t="str">
        <f>IF(E13=0,"",SUM($E$6:E13))</f>
        <v/>
      </c>
      <c r="C13" s="36" t="str">
        <f t="shared" si="0"/>
        <v>do</v>
      </c>
      <c r="D13" s="37">
        <f t="shared" si="24"/>
        <v>42012</v>
      </c>
      <c r="E13" s="32">
        <f t="shared" si="36"/>
        <v>0</v>
      </c>
      <c r="F13" s="56"/>
      <c r="G13" s="24" t="str">
        <f>IF(J13=0,"",SUM($E$6:$E$36,$J$6:J13))</f>
        <v/>
      </c>
      <c r="H13" s="44" t="str">
        <f t="shared" si="1"/>
        <v>zo</v>
      </c>
      <c r="I13" s="37">
        <f t="shared" si="25"/>
        <v>42043</v>
      </c>
      <c r="J13" s="41">
        <f t="shared" si="13"/>
        <v>0</v>
      </c>
      <c r="K13" s="56"/>
      <c r="L13" s="24" t="str">
        <f>IF(O13=0,"",SUM($E$6:$E$36,$J$6:$J$34,$O$6:O13))</f>
        <v/>
      </c>
      <c r="M13" s="44" t="str">
        <f t="shared" si="2"/>
        <v>zo</v>
      </c>
      <c r="N13" s="37">
        <f t="shared" si="26"/>
        <v>42071</v>
      </c>
      <c r="O13" s="41">
        <f t="shared" si="14"/>
        <v>0</v>
      </c>
      <c r="P13" s="207"/>
      <c r="Q13" s="24" t="str">
        <f>IF(T13=0,"",SUM($E$6:$E$36,$J$6:$J$34,$O$6:$O$36,$T$6:T13))</f>
        <v/>
      </c>
      <c r="R13" s="44" t="str">
        <f t="shared" si="3"/>
        <v>wo</v>
      </c>
      <c r="S13" s="37">
        <f t="shared" si="27"/>
        <v>42102</v>
      </c>
      <c r="T13" s="26">
        <f t="shared" si="15"/>
        <v>0</v>
      </c>
      <c r="U13" s="207"/>
      <c r="V13" s="24" t="str">
        <f>IF(Y13=0,"",SUM($E$6:$E$36,$J$6:$J$34,$O$6:$O$36,$T$6:$T$35,$Y$6:Y13))</f>
        <v/>
      </c>
      <c r="W13" s="44" t="str">
        <f t="shared" si="4"/>
        <v>vr</v>
      </c>
      <c r="X13" s="37">
        <f t="shared" si="28"/>
        <v>42132</v>
      </c>
      <c r="Y13" s="26">
        <f t="shared" si="16"/>
        <v>0</v>
      </c>
      <c r="Z13" s="207"/>
      <c r="AA13" s="24">
        <f>IF(AD13=0,"",SUM($E$6:$E$36,$J$6:$J$34,$O$6:$O$36,$T$6:$T$35,$Y$6:$Y$36,$AD$6:AD13))</f>
        <v>24</v>
      </c>
      <c r="AB13" s="44" t="str">
        <f t="shared" si="5"/>
        <v>ma</v>
      </c>
      <c r="AC13" s="37">
        <f t="shared" si="29"/>
        <v>42163</v>
      </c>
      <c r="AD13" s="26">
        <f t="shared" si="17"/>
        <v>1</v>
      </c>
      <c r="AE13" s="207"/>
      <c r="AF13" s="24" t="str">
        <f>IF(AI13=0,"",SUM($E$6:$E$36,$J$6:$J$34,$O$6:$O$36,$T$6:$T$35,$Y$6:$Y$36,$AD$6:$AD$35,$AI$6:AI13))</f>
        <v/>
      </c>
      <c r="AG13" s="44" t="str">
        <f t="shared" si="6"/>
        <v>wo</v>
      </c>
      <c r="AH13" s="37">
        <f t="shared" si="30"/>
        <v>42193</v>
      </c>
      <c r="AI13" s="26">
        <f t="shared" si="18"/>
        <v>0</v>
      </c>
      <c r="AJ13" s="207"/>
      <c r="AK13" s="24" t="str">
        <f>IF(AN13=0,"",SUM($E$6:$E$36,$J$6:$J$34,$O$6:$O$36,$T$6:$T$35,$Y$6:$Y$36,$AD$6:$AD$35,$AI$6:$AI$36,$AN$6:AN13))</f>
        <v/>
      </c>
      <c r="AL13" s="44" t="str">
        <f t="shared" si="7"/>
        <v>za</v>
      </c>
      <c r="AM13" s="37">
        <f t="shared" si="31"/>
        <v>42224</v>
      </c>
      <c r="AN13" s="26">
        <f t="shared" si="19"/>
        <v>0</v>
      </c>
      <c r="AO13" s="207"/>
      <c r="AP13" s="24" t="str">
        <f>IF(AS13=0,"",SUM($E$6:$E$36,$J$6:$J$34,$O$6:$O$36,$T$6:$T$35,$Y$6:$Y$36,$AD$6:$AD$35,$AI$6:$AI$36,$AN$6:$AN$36,$AS$6:AS13))</f>
        <v/>
      </c>
      <c r="AQ13" s="44" t="str">
        <f t="shared" si="8"/>
        <v>di</v>
      </c>
      <c r="AR13" s="37">
        <f t="shared" si="32"/>
        <v>42255</v>
      </c>
      <c r="AS13" s="26">
        <f t="shared" si="20"/>
        <v>0</v>
      </c>
      <c r="AT13" s="207"/>
      <c r="AU13" s="24" t="str">
        <f>IF(AX13=0,"",SUM($E$6:$E$36,$J$6:$J$34,$O$6:$O$36,$T$6:$T$35,$Y$6:$Y$36,$AD$6:$AD$35,$AI$6:$AI$36,$AN$6:$AN$36,$AS$6:$AS$35,$AX$6:AX13))</f>
        <v/>
      </c>
      <c r="AV13" s="44" t="str">
        <f t="shared" si="9"/>
        <v>do</v>
      </c>
      <c r="AW13" s="37">
        <f t="shared" si="33"/>
        <v>42285</v>
      </c>
      <c r="AX13" s="26">
        <f t="shared" si="21"/>
        <v>0</v>
      </c>
      <c r="AY13" s="207"/>
      <c r="AZ13" s="24" t="str">
        <f>IF(BC13=0,"",SUM($E$6:$E$36,$J$6:$J$34,$O$6:$O$36,$T$6:$T$35,$Y$6:$Y$36,$AD$6:$AD$35,$AI$6:$AI$36,$AN$6:$AN$36,$AS$6:$AS$35,$AX$6:$AX$36,$BC$6:BC13))</f>
        <v/>
      </c>
      <c r="BA13" s="44" t="str">
        <f t="shared" si="10"/>
        <v>zo</v>
      </c>
      <c r="BB13" s="37">
        <f t="shared" si="34"/>
        <v>42316</v>
      </c>
      <c r="BC13" s="26">
        <f t="shared" si="22"/>
        <v>0</v>
      </c>
      <c r="BD13" s="207"/>
      <c r="BE13" s="24" t="str">
        <f>IF(BH13=0,"",SUM($E$6:$E$36,$J$6:$J$34,$O$6:$O$36,$T$6:$T$35,$Y$6:$Y$36,$AD$6:$AD$35,$AI$6:$AI$36,$AN$6:$AN$36,$AS$6:$AS$35,$AX$6:$AX$36,$BC$6:$BC$35,$BH$6:BH13))</f>
        <v/>
      </c>
      <c r="BF13" s="44" t="str">
        <f t="shared" si="11"/>
        <v>di</v>
      </c>
      <c r="BG13" s="37">
        <f t="shared" si="35"/>
        <v>42346</v>
      </c>
      <c r="BH13" s="26">
        <f t="shared" si="23"/>
        <v>0</v>
      </c>
      <c r="BI13" s="207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88" ht="12" customHeight="1">
      <c r="A14" s="22"/>
      <c r="B14" s="24" t="str">
        <f>IF(E14=0,"",SUM($E$6:E14))</f>
        <v/>
      </c>
      <c r="C14" s="36" t="str">
        <f t="shared" si="0"/>
        <v>vr</v>
      </c>
      <c r="D14" s="37">
        <f t="shared" si="24"/>
        <v>42013</v>
      </c>
      <c r="E14" s="32">
        <f t="shared" si="36"/>
        <v>0</v>
      </c>
      <c r="F14" s="56"/>
      <c r="G14" s="24">
        <f>IF(J14=0,"",SUM($E$6:$E$36,$J$6:J14))</f>
        <v>7</v>
      </c>
      <c r="H14" s="44" t="str">
        <f t="shared" si="1"/>
        <v>ma</v>
      </c>
      <c r="I14" s="37">
        <f t="shared" si="25"/>
        <v>42044</v>
      </c>
      <c r="J14" s="41">
        <f t="shared" si="13"/>
        <v>1</v>
      </c>
      <c r="K14" s="56"/>
      <c r="L14" s="24">
        <f>IF(O14=0,"",SUM($E$6:$E$36,$J$6:$J$34,$O$6:O14))</f>
        <v>11</v>
      </c>
      <c r="M14" s="44" t="str">
        <f t="shared" si="2"/>
        <v>ma</v>
      </c>
      <c r="N14" s="37">
        <f t="shared" si="26"/>
        <v>42072</v>
      </c>
      <c r="O14" s="41">
        <f t="shared" si="14"/>
        <v>1</v>
      </c>
      <c r="P14" s="207"/>
      <c r="Q14" s="24" t="str">
        <f>IF(T14=0,"",SUM($E$6:$E$36,$J$6:$J$34,$O$6:$O$36,$T$6:T14))</f>
        <v/>
      </c>
      <c r="R14" s="44" t="str">
        <f t="shared" si="3"/>
        <v>do</v>
      </c>
      <c r="S14" s="37">
        <f t="shared" si="27"/>
        <v>42103</v>
      </c>
      <c r="T14" s="26">
        <f t="shared" si="15"/>
        <v>0</v>
      </c>
      <c r="U14" s="207"/>
      <c r="V14" s="24" t="str">
        <f>IF(Y14=0,"",SUM($E$6:$E$36,$J$6:$J$34,$O$6:$O$36,$T$6:$T$35,$Y$6:Y14))</f>
        <v/>
      </c>
      <c r="W14" s="44" t="str">
        <f t="shared" si="4"/>
        <v>za</v>
      </c>
      <c r="X14" s="37">
        <f t="shared" si="28"/>
        <v>42133</v>
      </c>
      <c r="Y14" s="26">
        <f t="shared" si="16"/>
        <v>0</v>
      </c>
      <c r="Z14" s="207"/>
      <c r="AA14" s="24" t="str">
        <f>IF(AD14=0,"",SUM($E$6:$E$36,$J$6:$J$34,$O$6:$O$36,$T$6:$T$35,$Y$6:$Y$36,$AD$6:AD14))</f>
        <v/>
      </c>
      <c r="AB14" s="44" t="str">
        <f t="shared" si="5"/>
        <v>di</v>
      </c>
      <c r="AC14" s="37">
        <f t="shared" si="29"/>
        <v>42164</v>
      </c>
      <c r="AD14" s="26">
        <f t="shared" si="17"/>
        <v>0</v>
      </c>
      <c r="AE14" s="207"/>
      <c r="AF14" s="24" t="str">
        <f>IF(AI14=0,"",SUM($E$6:$E$36,$J$6:$J$34,$O$6:$O$36,$T$6:$T$35,$Y$6:$Y$36,$AD$6:$AD$35,$AI$6:AI14))</f>
        <v/>
      </c>
      <c r="AG14" s="44" t="str">
        <f t="shared" si="6"/>
        <v>do</v>
      </c>
      <c r="AH14" s="37">
        <f t="shared" si="30"/>
        <v>42194</v>
      </c>
      <c r="AI14" s="26">
        <f t="shared" si="18"/>
        <v>0</v>
      </c>
      <c r="AJ14" s="207"/>
      <c r="AK14" s="24" t="str">
        <f>IF(AN14=0,"",SUM($E$6:$E$36,$J$6:$J$34,$O$6:$O$36,$T$6:$T$35,$Y$6:$Y$36,$AD$6:$AD$35,$AI$6:$AI$36,$AN$6:AN14))</f>
        <v/>
      </c>
      <c r="AL14" s="44" t="str">
        <f t="shared" si="7"/>
        <v>zo</v>
      </c>
      <c r="AM14" s="37">
        <f t="shared" si="31"/>
        <v>42225</v>
      </c>
      <c r="AN14" s="26">
        <f t="shared" si="19"/>
        <v>0</v>
      </c>
      <c r="AO14" s="207"/>
      <c r="AP14" s="24" t="str">
        <f>IF(AS14=0,"",SUM($E$6:$E$36,$J$6:$J$34,$O$6:$O$36,$T$6:$T$35,$Y$6:$Y$36,$AD$6:$AD$35,$AI$6:$AI$36,$AN$6:$AN$36,$AS$6:AS14))</f>
        <v/>
      </c>
      <c r="AQ14" s="44" t="str">
        <f t="shared" si="8"/>
        <v>wo</v>
      </c>
      <c r="AR14" s="37">
        <f t="shared" si="32"/>
        <v>42256</v>
      </c>
      <c r="AS14" s="26">
        <f t="shared" si="20"/>
        <v>0</v>
      </c>
      <c r="AT14" s="207"/>
      <c r="AU14" s="24" t="str">
        <f>IF(AX14=0,"",SUM($E$6:$E$36,$J$6:$J$34,$O$6:$O$36,$T$6:$T$35,$Y$6:$Y$36,$AD$6:$AD$35,$AI$6:$AI$36,$AN$6:$AN$36,$AS$6:$AS$35,$AX$6:AX14))</f>
        <v/>
      </c>
      <c r="AV14" s="44" t="str">
        <f t="shared" si="9"/>
        <v>vr</v>
      </c>
      <c r="AW14" s="37">
        <f t="shared" si="33"/>
        <v>42286</v>
      </c>
      <c r="AX14" s="26">
        <f t="shared" si="21"/>
        <v>0</v>
      </c>
      <c r="AY14" s="207"/>
      <c r="AZ14" s="24">
        <f>IF(BC14=0,"",SUM($E$6:$E$36,$J$6:$J$34,$O$6:$O$36,$T$6:$T$35,$Y$6:$Y$36,$AD$6:$AD$35,$AI$6:$AI$36,$AN$6:$AN$36,$AS$6:$AS$35,$AX$6:$AX$36,$BC$6:BC14))</f>
        <v>46</v>
      </c>
      <c r="BA14" s="44" t="str">
        <f t="shared" si="10"/>
        <v>ma</v>
      </c>
      <c r="BB14" s="37">
        <f t="shared" si="34"/>
        <v>42317</v>
      </c>
      <c r="BC14" s="26">
        <f t="shared" si="22"/>
        <v>1</v>
      </c>
      <c r="BD14" s="207"/>
      <c r="BE14" s="24" t="str">
        <f>IF(BH14=0,"",SUM($E$6:$E$36,$J$6:$J$34,$O$6:$O$36,$T$6:$T$35,$Y$6:$Y$36,$AD$6:$AD$35,$AI$6:$AI$36,$AN$6:$AN$36,$AS$6:$AS$35,$AX$6:$AX$36,$BC$6:$BC$35,$BH$6:BH14))</f>
        <v/>
      </c>
      <c r="BF14" s="44" t="str">
        <f t="shared" si="11"/>
        <v>wo</v>
      </c>
      <c r="BG14" s="37">
        <f t="shared" si="35"/>
        <v>42347</v>
      </c>
      <c r="BH14" s="26">
        <f t="shared" si="23"/>
        <v>0</v>
      </c>
      <c r="BI14" s="207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88" ht="12" customHeight="1">
      <c r="A15" s="22"/>
      <c r="B15" s="24" t="str">
        <f>IF(E15=0,"",SUM($E$6:E15))</f>
        <v/>
      </c>
      <c r="C15" s="36" t="str">
        <f t="shared" si="0"/>
        <v>za</v>
      </c>
      <c r="D15" s="37">
        <f t="shared" si="24"/>
        <v>42014</v>
      </c>
      <c r="E15" s="32">
        <f t="shared" si="36"/>
        <v>0</v>
      </c>
      <c r="F15" s="56"/>
      <c r="G15" s="24" t="str">
        <f>IF(J15=0,"",SUM($E$6:$E$36,$J$6:J15))</f>
        <v/>
      </c>
      <c r="H15" s="44" t="str">
        <f t="shared" si="1"/>
        <v>di</v>
      </c>
      <c r="I15" s="37">
        <f t="shared" si="25"/>
        <v>42045</v>
      </c>
      <c r="J15" s="41">
        <f t="shared" si="13"/>
        <v>0</v>
      </c>
      <c r="K15" s="56"/>
      <c r="L15" s="24" t="str">
        <f>IF(O15=0,"",SUM($E$6:$E$36,$J$6:$J$34,$O$6:O15))</f>
        <v/>
      </c>
      <c r="M15" s="44" t="str">
        <f t="shared" si="2"/>
        <v>di</v>
      </c>
      <c r="N15" s="37">
        <f t="shared" si="26"/>
        <v>42073</v>
      </c>
      <c r="O15" s="41">
        <f t="shared" si="14"/>
        <v>0</v>
      </c>
      <c r="P15" s="207"/>
      <c r="Q15" s="24" t="str">
        <f>IF(T15=0,"",SUM($E$6:$E$36,$J$6:$J$34,$O$6:$O$36,$T$6:T15))</f>
        <v/>
      </c>
      <c r="R15" s="44" t="str">
        <f t="shared" si="3"/>
        <v>vr</v>
      </c>
      <c r="S15" s="37">
        <f t="shared" si="27"/>
        <v>42104</v>
      </c>
      <c r="T15" s="26">
        <f t="shared" si="15"/>
        <v>0</v>
      </c>
      <c r="U15" s="207"/>
      <c r="V15" s="24" t="str">
        <f>IF(Y15=0,"",SUM($E$6:$E$36,$J$6:$J$34,$O$6:$O$36,$T$6:$T$35,$Y$6:Y15))</f>
        <v/>
      </c>
      <c r="W15" s="44" t="str">
        <f t="shared" si="4"/>
        <v>zo</v>
      </c>
      <c r="X15" s="37">
        <f t="shared" si="28"/>
        <v>42134</v>
      </c>
      <c r="Y15" s="26">
        <f t="shared" si="16"/>
        <v>0</v>
      </c>
      <c r="Z15" s="207"/>
      <c r="AA15" s="24" t="str">
        <f>IF(AD15=0,"",SUM($E$6:$E$36,$J$6:$J$34,$O$6:$O$36,$T$6:$T$35,$Y$6:$Y$36,$AD$6:AD15))</f>
        <v/>
      </c>
      <c r="AB15" s="44" t="str">
        <f t="shared" si="5"/>
        <v>wo</v>
      </c>
      <c r="AC15" s="37">
        <f t="shared" si="29"/>
        <v>42165</v>
      </c>
      <c r="AD15" s="26">
        <f t="shared" si="17"/>
        <v>0</v>
      </c>
      <c r="AE15" s="207"/>
      <c r="AF15" s="24" t="str">
        <f>IF(AI15=0,"",SUM($E$6:$E$36,$J$6:$J$34,$O$6:$O$36,$T$6:$T$35,$Y$6:$Y$36,$AD$6:$AD$35,$AI$6:AI15))</f>
        <v/>
      </c>
      <c r="AG15" s="44" t="str">
        <f t="shared" si="6"/>
        <v>vr</v>
      </c>
      <c r="AH15" s="37">
        <f t="shared" si="30"/>
        <v>42195</v>
      </c>
      <c r="AI15" s="26">
        <f t="shared" si="18"/>
        <v>0</v>
      </c>
      <c r="AJ15" s="207"/>
      <c r="AK15" s="24">
        <f>IF(AN15=0,"",SUM($E$6:$E$36,$J$6:$J$34,$O$6:$O$36,$T$6:$T$35,$Y$6:$Y$36,$AD$6:$AD$35,$AI$6:$AI$36,$AN$6:AN15))</f>
        <v>33</v>
      </c>
      <c r="AL15" s="44" t="str">
        <f t="shared" si="7"/>
        <v>ma</v>
      </c>
      <c r="AM15" s="37">
        <f t="shared" si="31"/>
        <v>42226</v>
      </c>
      <c r="AN15" s="26">
        <f t="shared" si="19"/>
        <v>1</v>
      </c>
      <c r="AO15" s="207"/>
      <c r="AP15" s="24" t="str">
        <f>IF(AS15=0,"",SUM($E$6:$E$36,$J$6:$J$34,$O$6:$O$36,$T$6:$T$35,$Y$6:$Y$36,$AD$6:$AD$35,$AI$6:$AI$36,$AN$6:$AN$36,$AS$6:AS15))</f>
        <v/>
      </c>
      <c r="AQ15" s="44" t="str">
        <f t="shared" si="8"/>
        <v>do</v>
      </c>
      <c r="AR15" s="37">
        <f t="shared" si="32"/>
        <v>42257</v>
      </c>
      <c r="AS15" s="26">
        <f t="shared" si="20"/>
        <v>0</v>
      </c>
      <c r="AT15" s="207"/>
      <c r="AU15" s="24" t="str">
        <f>IF(AX15=0,"",SUM($E$6:$E$36,$J$6:$J$34,$O$6:$O$36,$T$6:$T$35,$Y$6:$Y$36,$AD$6:$AD$35,$AI$6:$AI$36,$AN$6:$AN$36,$AS$6:$AS$35,$AX$6:AX15))</f>
        <v/>
      </c>
      <c r="AV15" s="44" t="str">
        <f t="shared" si="9"/>
        <v>za</v>
      </c>
      <c r="AW15" s="37">
        <f t="shared" si="33"/>
        <v>42287</v>
      </c>
      <c r="AX15" s="26">
        <f t="shared" si="21"/>
        <v>0</v>
      </c>
      <c r="AY15" s="207"/>
      <c r="AZ15" s="24" t="str">
        <f>IF(BC15=0,"",SUM($E$6:$E$36,$J$6:$J$34,$O$6:$O$36,$T$6:$T$35,$Y$6:$Y$36,$AD$6:$AD$35,$AI$6:$AI$36,$AN$6:$AN$36,$AS$6:$AS$35,$AX$6:$AX$36,$BC$6:BC15))</f>
        <v/>
      </c>
      <c r="BA15" s="44" t="str">
        <f t="shared" si="10"/>
        <v>di</v>
      </c>
      <c r="BB15" s="37">
        <f t="shared" si="34"/>
        <v>42318</v>
      </c>
      <c r="BC15" s="26">
        <f t="shared" si="22"/>
        <v>0</v>
      </c>
      <c r="BD15" s="207"/>
      <c r="BE15" s="24" t="str">
        <f>IF(BH15=0,"",SUM($E$6:$E$36,$J$6:$J$34,$O$6:$O$36,$T$6:$T$35,$Y$6:$Y$36,$AD$6:$AD$35,$AI$6:$AI$36,$AN$6:$AN$36,$AS$6:$AS$35,$AX$6:$AX$36,$BC$6:$BC$35,$BH$6:BH15))</f>
        <v/>
      </c>
      <c r="BF15" s="44" t="str">
        <f t="shared" si="11"/>
        <v>do</v>
      </c>
      <c r="BG15" s="37">
        <f t="shared" si="35"/>
        <v>42348</v>
      </c>
      <c r="BH15" s="26">
        <f t="shared" si="23"/>
        <v>0</v>
      </c>
      <c r="BI15" s="207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88" ht="12" customHeight="1">
      <c r="A16" s="22"/>
      <c r="B16" s="24" t="str">
        <f>IF(E16=0,"",SUM($E$6:E16))</f>
        <v/>
      </c>
      <c r="C16" s="36" t="str">
        <f t="shared" si="0"/>
        <v>zo</v>
      </c>
      <c r="D16" s="37">
        <f t="shared" si="24"/>
        <v>42015</v>
      </c>
      <c r="E16" s="32">
        <f t="shared" si="36"/>
        <v>0</v>
      </c>
      <c r="F16" s="56"/>
      <c r="G16" s="24" t="str">
        <f>IF(J16=0,"",SUM($E$6:$E$36,$J$6:J16))</f>
        <v/>
      </c>
      <c r="H16" s="44" t="str">
        <f t="shared" si="1"/>
        <v>wo</v>
      </c>
      <c r="I16" s="37">
        <f t="shared" si="25"/>
        <v>42046</v>
      </c>
      <c r="J16" s="41">
        <f t="shared" si="13"/>
        <v>0</v>
      </c>
      <c r="K16" s="56"/>
      <c r="L16" s="24" t="str">
        <f>IF(O16=0,"",SUM($E$6:$E$36,$J$6:$J$34,$O$6:O16))</f>
        <v/>
      </c>
      <c r="M16" s="44" t="str">
        <f t="shared" si="2"/>
        <v>wo</v>
      </c>
      <c r="N16" s="37">
        <f t="shared" si="26"/>
        <v>42074</v>
      </c>
      <c r="O16" s="41">
        <f t="shared" si="14"/>
        <v>0</v>
      </c>
      <c r="P16" s="207"/>
      <c r="Q16" s="24" t="str">
        <f>IF(T16=0,"",SUM($E$6:$E$36,$J$6:$J$34,$O$6:$O$36,$T$6:T16))</f>
        <v/>
      </c>
      <c r="R16" s="44" t="str">
        <f t="shared" si="3"/>
        <v>za</v>
      </c>
      <c r="S16" s="37">
        <f t="shared" si="27"/>
        <v>42105</v>
      </c>
      <c r="T16" s="26">
        <f t="shared" si="15"/>
        <v>0</v>
      </c>
      <c r="U16" s="207"/>
      <c r="V16" s="24">
        <f>IF(Y16=0,"",SUM($E$6:$E$36,$J$6:$J$34,$O$6:$O$36,$T$6:$T$35,$Y$6:Y16))</f>
        <v>20</v>
      </c>
      <c r="W16" s="44" t="str">
        <f t="shared" si="4"/>
        <v>ma</v>
      </c>
      <c r="X16" s="37">
        <f t="shared" si="28"/>
        <v>42135</v>
      </c>
      <c r="Y16" s="26">
        <f t="shared" si="16"/>
        <v>1</v>
      </c>
      <c r="Z16" s="207"/>
      <c r="AA16" s="24" t="str">
        <f>IF(AD16=0,"",SUM($E$6:$E$36,$J$6:$J$34,$O$6:$O$36,$T$6:$T$35,$Y$6:$Y$36,$AD$6:AD16))</f>
        <v/>
      </c>
      <c r="AB16" s="44" t="str">
        <f t="shared" si="5"/>
        <v>do</v>
      </c>
      <c r="AC16" s="37">
        <f t="shared" si="29"/>
        <v>42166</v>
      </c>
      <c r="AD16" s="26">
        <f t="shared" si="17"/>
        <v>0</v>
      </c>
      <c r="AE16" s="207"/>
      <c r="AF16" s="24" t="str">
        <f>IF(AI16=0,"",SUM($E$6:$E$36,$J$6:$J$34,$O$6:$O$36,$T$6:$T$35,$Y$6:$Y$36,$AD$6:$AD$35,$AI$6:AI16))</f>
        <v/>
      </c>
      <c r="AG16" s="44" t="str">
        <f t="shared" si="6"/>
        <v>za</v>
      </c>
      <c r="AH16" s="37">
        <f t="shared" si="30"/>
        <v>42196</v>
      </c>
      <c r="AI16" s="26">
        <f t="shared" si="18"/>
        <v>0</v>
      </c>
      <c r="AJ16" s="207"/>
      <c r="AK16" s="24" t="str">
        <f>IF(AN16=0,"",SUM($E$6:$E$36,$J$6:$J$34,$O$6:$O$36,$T$6:$T$35,$Y$6:$Y$36,$AD$6:$AD$35,$AI$6:$AI$36,$AN$6:AN16))</f>
        <v/>
      </c>
      <c r="AL16" s="44" t="str">
        <f t="shared" si="7"/>
        <v>di</v>
      </c>
      <c r="AM16" s="37">
        <f t="shared" si="31"/>
        <v>42227</v>
      </c>
      <c r="AN16" s="26">
        <f t="shared" si="19"/>
        <v>0</v>
      </c>
      <c r="AO16" s="207"/>
      <c r="AP16" s="24" t="str">
        <f>IF(AS16=0,"",SUM($E$6:$E$36,$J$6:$J$34,$O$6:$O$36,$T$6:$T$35,$Y$6:$Y$36,$AD$6:$AD$35,$AI$6:$AI$36,$AN$6:$AN$36,$AS$6:AS16))</f>
        <v/>
      </c>
      <c r="AQ16" s="44" t="str">
        <f t="shared" si="8"/>
        <v>vr</v>
      </c>
      <c r="AR16" s="37">
        <f t="shared" si="32"/>
        <v>42258</v>
      </c>
      <c r="AS16" s="26">
        <f t="shared" si="20"/>
        <v>0</v>
      </c>
      <c r="AT16" s="207"/>
      <c r="AU16" s="24" t="str">
        <f>IF(AX16=0,"",SUM($E$6:$E$36,$J$6:$J$34,$O$6:$O$36,$T$6:$T$35,$Y$6:$Y$36,$AD$6:$AD$35,$AI$6:$AI$36,$AN$6:$AN$36,$AS$6:$AS$35,$AX$6:AX16))</f>
        <v/>
      </c>
      <c r="AV16" s="44" t="str">
        <f t="shared" si="9"/>
        <v>zo</v>
      </c>
      <c r="AW16" s="37">
        <f t="shared" si="33"/>
        <v>42288</v>
      </c>
      <c r="AX16" s="26">
        <f t="shared" si="21"/>
        <v>0</v>
      </c>
      <c r="AY16" s="207"/>
      <c r="AZ16" s="24" t="str">
        <f>IF(BC16=0,"",SUM($E$6:$E$36,$J$6:$J$34,$O$6:$O$36,$T$6:$T$35,$Y$6:$Y$36,$AD$6:$AD$35,$AI$6:$AI$36,$AN$6:$AN$36,$AS$6:$AS$35,$AX$6:$AX$36,$BC$6:BC16))</f>
        <v/>
      </c>
      <c r="BA16" s="44" t="str">
        <f t="shared" si="10"/>
        <v>wo</v>
      </c>
      <c r="BB16" s="37">
        <f t="shared" si="34"/>
        <v>42319</v>
      </c>
      <c r="BC16" s="26">
        <f t="shared" si="22"/>
        <v>0</v>
      </c>
      <c r="BD16" s="207"/>
      <c r="BE16" s="24" t="str">
        <f>IF(BH16=0,"",SUM($E$6:$E$36,$J$6:$J$34,$O$6:$O$36,$T$6:$T$35,$Y$6:$Y$36,$AD$6:$AD$35,$AI$6:$AI$36,$AN$6:$AN$36,$AS$6:$AS$35,$AX$6:$AX$36,$BC$6:$BC$35,$BH$6:BH16))</f>
        <v/>
      </c>
      <c r="BF16" s="44" t="str">
        <f t="shared" si="11"/>
        <v>vr</v>
      </c>
      <c r="BG16" s="37">
        <f t="shared" si="35"/>
        <v>42349</v>
      </c>
      <c r="BH16" s="26">
        <f t="shared" si="23"/>
        <v>0</v>
      </c>
      <c r="BI16" s="207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88" ht="12" customHeight="1">
      <c r="A17" s="22"/>
      <c r="B17" s="24">
        <f>IF(E17=0,"",SUM($E$6:E17))</f>
        <v>3</v>
      </c>
      <c r="C17" s="36" t="str">
        <f t="shared" si="0"/>
        <v>ma</v>
      </c>
      <c r="D17" s="37">
        <f t="shared" si="24"/>
        <v>42016</v>
      </c>
      <c r="E17" s="32">
        <f>IF(C17="ma",2,0)</f>
        <v>2</v>
      </c>
      <c r="F17" s="56"/>
      <c r="G17" s="24" t="str">
        <f>IF(J17=0,"",SUM($E$6:$E$36,$J$6:J17))</f>
        <v/>
      </c>
      <c r="H17" s="44" t="str">
        <f t="shared" si="1"/>
        <v>do</v>
      </c>
      <c r="I17" s="37">
        <f t="shared" si="25"/>
        <v>42047</v>
      </c>
      <c r="J17" s="41">
        <f t="shared" si="13"/>
        <v>0</v>
      </c>
      <c r="K17" s="56"/>
      <c r="L17" s="24" t="str">
        <f>IF(O17=0,"",SUM($E$6:$E$36,$J$6:$J$34,$O$6:O17))</f>
        <v/>
      </c>
      <c r="M17" s="44" t="str">
        <f t="shared" si="2"/>
        <v>do</v>
      </c>
      <c r="N17" s="37">
        <f t="shared" si="26"/>
        <v>42075</v>
      </c>
      <c r="O17" s="41">
        <f t="shared" si="14"/>
        <v>0</v>
      </c>
      <c r="P17" s="207"/>
      <c r="Q17" s="24" t="str">
        <f>IF(T17=0,"",SUM($E$6:$E$36,$J$6:$J$34,$O$6:$O$36,$T$6:T17))</f>
        <v/>
      </c>
      <c r="R17" s="44" t="str">
        <f t="shared" si="3"/>
        <v>zo</v>
      </c>
      <c r="S17" s="37">
        <f t="shared" si="27"/>
        <v>42106</v>
      </c>
      <c r="T17" s="26">
        <f t="shared" si="15"/>
        <v>0</v>
      </c>
      <c r="U17" s="207"/>
      <c r="V17" s="24" t="str">
        <f>IF(Y17=0,"",SUM($E$6:$E$36,$J$6:$J$34,$O$6:$O$36,$T$6:$T$35,$Y$6:Y17))</f>
        <v/>
      </c>
      <c r="W17" s="44" t="str">
        <f t="shared" si="4"/>
        <v>di</v>
      </c>
      <c r="X17" s="37">
        <f t="shared" si="28"/>
        <v>42136</v>
      </c>
      <c r="Y17" s="26">
        <f t="shared" si="16"/>
        <v>0</v>
      </c>
      <c r="Z17" s="207"/>
      <c r="AA17" s="24" t="str">
        <f>IF(AD17=0,"",SUM($E$6:$E$36,$J$6:$J$34,$O$6:$O$36,$T$6:$T$35,$Y$6:$Y$36,$AD$6:AD17))</f>
        <v/>
      </c>
      <c r="AB17" s="44" t="str">
        <f t="shared" si="5"/>
        <v>vr</v>
      </c>
      <c r="AC17" s="37">
        <f t="shared" si="29"/>
        <v>42167</v>
      </c>
      <c r="AD17" s="26">
        <f t="shared" si="17"/>
        <v>0</v>
      </c>
      <c r="AE17" s="207"/>
      <c r="AF17" s="24" t="str">
        <f>IF(AI17=0,"",SUM($E$6:$E$36,$J$6:$J$34,$O$6:$O$36,$T$6:$T$35,$Y$6:$Y$36,$AD$6:$AD$35,$AI$6:AI17))</f>
        <v/>
      </c>
      <c r="AG17" s="44" t="str">
        <f t="shared" si="6"/>
        <v>zo</v>
      </c>
      <c r="AH17" s="37">
        <f t="shared" si="30"/>
        <v>42197</v>
      </c>
      <c r="AI17" s="26">
        <f t="shared" si="18"/>
        <v>0</v>
      </c>
      <c r="AJ17" s="207"/>
      <c r="AK17" s="24" t="str">
        <f>IF(AN17=0,"",SUM($E$6:$E$36,$J$6:$J$34,$O$6:$O$36,$T$6:$T$35,$Y$6:$Y$36,$AD$6:$AD$35,$AI$6:$AI$36,$AN$6:AN17))</f>
        <v/>
      </c>
      <c r="AL17" s="44" t="str">
        <f t="shared" si="7"/>
        <v>wo</v>
      </c>
      <c r="AM17" s="37">
        <f t="shared" si="31"/>
        <v>42228</v>
      </c>
      <c r="AN17" s="26">
        <f t="shared" si="19"/>
        <v>0</v>
      </c>
      <c r="AO17" s="207"/>
      <c r="AP17" s="24" t="str">
        <f>IF(AS17=0,"",SUM($E$6:$E$36,$J$6:$J$34,$O$6:$O$36,$T$6:$T$35,$Y$6:$Y$36,$AD$6:$AD$35,$AI$6:$AI$36,$AN$6:$AN$36,$AS$6:AS17))</f>
        <v/>
      </c>
      <c r="AQ17" s="44" t="str">
        <f t="shared" si="8"/>
        <v>za</v>
      </c>
      <c r="AR17" s="37">
        <f t="shared" si="32"/>
        <v>42259</v>
      </c>
      <c r="AS17" s="26">
        <f t="shared" si="20"/>
        <v>0</v>
      </c>
      <c r="AT17" s="207"/>
      <c r="AU17" s="24">
        <f>IF(AX17=0,"",SUM($E$6:$E$36,$J$6:$J$34,$O$6:$O$36,$T$6:$T$35,$Y$6:$Y$36,$AD$6:$AD$35,$AI$6:$AI$36,$AN$6:$AN$36,$AS$6:$AS$35,$AX$6:AX17))</f>
        <v>42</v>
      </c>
      <c r="AV17" s="44" t="str">
        <f t="shared" si="9"/>
        <v>ma</v>
      </c>
      <c r="AW17" s="37">
        <f t="shared" si="33"/>
        <v>42289</v>
      </c>
      <c r="AX17" s="26">
        <f t="shared" si="21"/>
        <v>1</v>
      </c>
      <c r="AY17" s="207"/>
      <c r="AZ17" s="24" t="str">
        <f>IF(BC17=0,"",SUM($E$6:$E$36,$J$6:$J$34,$O$6:$O$36,$T$6:$T$35,$Y$6:$Y$36,$AD$6:$AD$35,$AI$6:$AI$36,$AN$6:$AN$36,$AS$6:$AS$35,$AX$6:$AX$36,$BC$6:BC17))</f>
        <v/>
      </c>
      <c r="BA17" s="44" t="str">
        <f t="shared" si="10"/>
        <v>do</v>
      </c>
      <c r="BB17" s="37">
        <f t="shared" si="34"/>
        <v>42320</v>
      </c>
      <c r="BC17" s="26">
        <f t="shared" si="22"/>
        <v>0</v>
      </c>
      <c r="BD17" s="207"/>
      <c r="BE17" s="24" t="str">
        <f>IF(BH17=0,"",SUM($E$6:$E$36,$J$6:$J$34,$O$6:$O$36,$T$6:$T$35,$Y$6:$Y$36,$AD$6:$AD$35,$AI$6:$AI$36,$AN$6:$AN$36,$AS$6:$AS$35,$AX$6:$AX$36,$BC$6:$BC$35,$BH$6:BH17))</f>
        <v/>
      </c>
      <c r="BF17" s="44" t="str">
        <f t="shared" si="11"/>
        <v>za</v>
      </c>
      <c r="BG17" s="37">
        <f t="shared" si="35"/>
        <v>42350</v>
      </c>
      <c r="BH17" s="26">
        <f t="shared" si="23"/>
        <v>0</v>
      </c>
      <c r="BI17" s="207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88" ht="12" customHeight="1">
      <c r="A18" s="22"/>
      <c r="B18" s="24" t="str">
        <f>IF(E18=0,"",SUM($E$6:E18))</f>
        <v/>
      </c>
      <c r="C18" s="36" t="str">
        <f t="shared" si="0"/>
        <v>di</v>
      </c>
      <c r="D18" s="37">
        <f t="shared" si="24"/>
        <v>42017</v>
      </c>
      <c r="E18" s="32">
        <f>IF(C18="ma",2,0)</f>
        <v>0</v>
      </c>
      <c r="F18" s="56"/>
      <c r="G18" s="24" t="str">
        <f>IF(J18=0,"",SUM($E$6:$E$36,$J$6:J18))</f>
        <v/>
      </c>
      <c r="H18" s="44" t="str">
        <f t="shared" si="1"/>
        <v>vr</v>
      </c>
      <c r="I18" s="37">
        <f t="shared" si="25"/>
        <v>42048</v>
      </c>
      <c r="J18" s="41">
        <f t="shared" si="13"/>
        <v>0</v>
      </c>
      <c r="K18" s="56"/>
      <c r="L18" s="24" t="str">
        <f>IF(O18=0,"",SUM($E$6:$E$36,$J$6:$J$34,$O$6:O18))</f>
        <v/>
      </c>
      <c r="M18" s="44" t="str">
        <f t="shared" si="2"/>
        <v>vr</v>
      </c>
      <c r="N18" s="37">
        <f t="shared" si="26"/>
        <v>42076</v>
      </c>
      <c r="O18" s="41">
        <f t="shared" si="14"/>
        <v>0</v>
      </c>
      <c r="P18" s="207"/>
      <c r="Q18" s="24">
        <f>IF(T18=0,"",SUM($E$6:$E$36,$J$6:$J$34,$O$6:$O$36,$T$6:T18))</f>
        <v>16</v>
      </c>
      <c r="R18" s="44" t="str">
        <f t="shared" si="3"/>
        <v>ma</v>
      </c>
      <c r="S18" s="37">
        <f t="shared" si="27"/>
        <v>42107</v>
      </c>
      <c r="T18" s="26">
        <f t="shared" si="15"/>
        <v>1</v>
      </c>
      <c r="U18" s="207"/>
      <c r="V18" s="24" t="str">
        <f>IF(Y18=0,"",SUM($E$6:$E$36,$J$6:$J$34,$O$6:$O$36,$T$6:$T$35,$Y$6:Y18))</f>
        <v/>
      </c>
      <c r="W18" s="44" t="str">
        <f t="shared" si="4"/>
        <v>wo</v>
      </c>
      <c r="X18" s="37">
        <f t="shared" si="28"/>
        <v>42137</v>
      </c>
      <c r="Y18" s="26">
        <f t="shared" si="16"/>
        <v>0</v>
      </c>
      <c r="Z18" s="207"/>
      <c r="AA18" s="24" t="str">
        <f>IF(AD18=0,"",SUM($E$6:$E$36,$J$6:$J$34,$O$6:$O$36,$T$6:$T$35,$Y$6:$Y$36,$AD$6:AD18))</f>
        <v/>
      </c>
      <c r="AB18" s="44" t="str">
        <f t="shared" si="5"/>
        <v>za</v>
      </c>
      <c r="AC18" s="37">
        <f t="shared" si="29"/>
        <v>42168</v>
      </c>
      <c r="AD18" s="26">
        <f t="shared" si="17"/>
        <v>0</v>
      </c>
      <c r="AE18" s="207"/>
      <c r="AF18" s="24">
        <f>IF(AI18=0,"",SUM($E$6:$E$36,$J$6:$J$34,$O$6:$O$36,$T$6:$T$35,$Y$6:$Y$36,$AD$6:$AD$35,$AI$6:AI18))</f>
        <v>29</v>
      </c>
      <c r="AG18" s="44" t="str">
        <f t="shared" si="6"/>
        <v>ma</v>
      </c>
      <c r="AH18" s="37">
        <f t="shared" si="30"/>
        <v>42198</v>
      </c>
      <c r="AI18" s="26">
        <f t="shared" si="18"/>
        <v>1</v>
      </c>
      <c r="AJ18" s="207"/>
      <c r="AK18" s="24" t="str">
        <f>IF(AN18=0,"",SUM($E$6:$E$36,$J$6:$J$34,$O$6:$O$36,$T$6:$T$35,$Y$6:$Y$36,$AD$6:$AD$35,$AI$6:$AI$36,$AN$6:AN18))</f>
        <v/>
      </c>
      <c r="AL18" s="44" t="str">
        <f t="shared" si="7"/>
        <v>do</v>
      </c>
      <c r="AM18" s="37">
        <f t="shared" si="31"/>
        <v>42229</v>
      </c>
      <c r="AN18" s="26">
        <f t="shared" si="19"/>
        <v>0</v>
      </c>
      <c r="AO18" s="207"/>
      <c r="AP18" s="24" t="str">
        <f>IF(AS18=0,"",SUM($E$6:$E$36,$J$6:$J$34,$O$6:$O$36,$T$6:$T$35,$Y$6:$Y$36,$AD$6:$AD$35,$AI$6:$AI$36,$AN$6:$AN$36,$AS$6:AS18))</f>
        <v/>
      </c>
      <c r="AQ18" s="44" t="str">
        <f t="shared" si="8"/>
        <v>zo</v>
      </c>
      <c r="AR18" s="37">
        <f t="shared" si="32"/>
        <v>42260</v>
      </c>
      <c r="AS18" s="26">
        <f t="shared" si="20"/>
        <v>0</v>
      </c>
      <c r="AT18" s="207"/>
      <c r="AU18" s="24" t="str">
        <f>IF(AX18=0,"",SUM($E$6:$E$36,$J$6:$J$34,$O$6:$O$36,$T$6:$T$35,$Y$6:$Y$36,$AD$6:$AD$35,$AI$6:$AI$36,$AN$6:$AN$36,$AS$6:$AS$35,$AX$6:AX18))</f>
        <v/>
      </c>
      <c r="AV18" s="44" t="str">
        <f t="shared" si="9"/>
        <v>di</v>
      </c>
      <c r="AW18" s="37">
        <f t="shared" si="33"/>
        <v>42290</v>
      </c>
      <c r="AX18" s="26">
        <f t="shared" si="21"/>
        <v>0</v>
      </c>
      <c r="AY18" s="207"/>
      <c r="AZ18" s="24" t="str">
        <f>IF(BC18=0,"",SUM($E$6:$E$36,$J$6:$J$34,$O$6:$O$36,$T$6:$T$35,$Y$6:$Y$36,$AD$6:$AD$35,$AI$6:$AI$36,$AN$6:$AN$36,$AS$6:$AS$35,$AX$6:$AX$36,$BC$6:BC18))</f>
        <v/>
      </c>
      <c r="BA18" s="44" t="str">
        <f t="shared" si="10"/>
        <v>vr</v>
      </c>
      <c r="BB18" s="37">
        <f t="shared" si="34"/>
        <v>42321</v>
      </c>
      <c r="BC18" s="26">
        <f t="shared" si="22"/>
        <v>0</v>
      </c>
      <c r="BD18" s="207"/>
      <c r="BE18" s="24" t="str">
        <f>IF(BH18=0,"",SUM($E$6:$E$36,$J$6:$J$34,$O$6:$O$36,$T$6:$T$35,$Y$6:$Y$36,$AD$6:$AD$35,$AI$6:$AI$36,$AN$6:$AN$36,$AS$6:$AS$35,$AX$6:$AX$36,$BC$6:$BC$35,$BH$6:BH18))</f>
        <v/>
      </c>
      <c r="BF18" s="44" t="str">
        <f t="shared" si="11"/>
        <v>zo</v>
      </c>
      <c r="BG18" s="37">
        <f t="shared" si="35"/>
        <v>42351</v>
      </c>
      <c r="BH18" s="26">
        <f t="shared" si="23"/>
        <v>0</v>
      </c>
      <c r="BI18" s="207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</row>
    <row r="19" spans="1:88" ht="12" customHeight="1">
      <c r="A19" s="22"/>
      <c r="B19" s="24" t="str">
        <f>IF(E19=0,"",SUM($E$6:E19))</f>
        <v/>
      </c>
      <c r="C19" s="36" t="str">
        <f t="shared" si="0"/>
        <v>wo</v>
      </c>
      <c r="D19" s="37">
        <f t="shared" si="24"/>
        <v>42018</v>
      </c>
      <c r="E19" s="32">
        <f>IF(C19="ma",2,0)</f>
        <v>0</v>
      </c>
      <c r="F19" s="56"/>
      <c r="G19" s="24" t="str">
        <f>IF(J19=0,"",SUM($E$6:$E$36,$J$6:J19))</f>
        <v/>
      </c>
      <c r="H19" s="44" t="str">
        <f t="shared" si="1"/>
        <v>za</v>
      </c>
      <c r="I19" s="37">
        <f t="shared" si="25"/>
        <v>42049</v>
      </c>
      <c r="J19" s="41">
        <f t="shared" si="13"/>
        <v>0</v>
      </c>
      <c r="K19" s="56"/>
      <c r="L19" s="24" t="str">
        <f>IF(O19=0,"",SUM($E$6:$E$36,$J$6:$J$34,$O$6:O19))</f>
        <v/>
      </c>
      <c r="M19" s="44" t="str">
        <f t="shared" si="2"/>
        <v>za</v>
      </c>
      <c r="N19" s="37">
        <f t="shared" si="26"/>
        <v>42077</v>
      </c>
      <c r="O19" s="41">
        <f t="shared" si="14"/>
        <v>0</v>
      </c>
      <c r="P19" s="207"/>
      <c r="Q19" s="24" t="str">
        <f>IF(T19=0,"",SUM($E$6:$E$36,$J$6:$J$34,$O$6:$O$36,$T$6:T19))</f>
        <v/>
      </c>
      <c r="R19" s="44" t="str">
        <f t="shared" si="3"/>
        <v>di</v>
      </c>
      <c r="S19" s="37">
        <f t="shared" si="27"/>
        <v>42108</v>
      </c>
      <c r="T19" s="26">
        <f t="shared" si="15"/>
        <v>0</v>
      </c>
      <c r="U19" s="207"/>
      <c r="V19" s="24" t="str">
        <f>IF(Y19=0,"",SUM($E$6:$E$36,$J$6:$J$34,$O$6:$O$36,$T$6:$T$35,$Y$6:Y19))</f>
        <v/>
      </c>
      <c r="W19" s="44" t="str">
        <f t="shared" si="4"/>
        <v>do</v>
      </c>
      <c r="X19" s="37">
        <f t="shared" si="28"/>
        <v>42138</v>
      </c>
      <c r="Y19" s="26">
        <f t="shared" si="16"/>
        <v>0</v>
      </c>
      <c r="Z19" s="207"/>
      <c r="AA19" s="24" t="str">
        <f>IF(AD19=0,"",SUM($E$6:$E$36,$J$6:$J$34,$O$6:$O$36,$T$6:$T$35,$Y$6:$Y$36,$AD$6:AD19))</f>
        <v/>
      </c>
      <c r="AB19" s="44" t="str">
        <f t="shared" si="5"/>
        <v>zo</v>
      </c>
      <c r="AC19" s="37">
        <f t="shared" si="29"/>
        <v>42169</v>
      </c>
      <c r="AD19" s="26">
        <f t="shared" si="17"/>
        <v>0</v>
      </c>
      <c r="AE19" s="207"/>
      <c r="AF19" s="24" t="str">
        <f>IF(AI19=0,"",SUM($E$6:$E$36,$J$6:$J$34,$O$6:$O$36,$T$6:$T$35,$Y$6:$Y$36,$AD$6:$AD$35,$AI$6:AI19))</f>
        <v/>
      </c>
      <c r="AG19" s="44" t="str">
        <f t="shared" si="6"/>
        <v>di</v>
      </c>
      <c r="AH19" s="37">
        <f t="shared" si="30"/>
        <v>42199</v>
      </c>
      <c r="AI19" s="26">
        <f t="shared" si="18"/>
        <v>0</v>
      </c>
      <c r="AJ19" s="207"/>
      <c r="AK19" s="24" t="str">
        <f>IF(AN19=0,"",SUM($E$6:$E$36,$J$6:$J$34,$O$6:$O$36,$T$6:$T$35,$Y$6:$Y$36,$AD$6:$AD$35,$AI$6:$AI$36,$AN$6:AN19))</f>
        <v/>
      </c>
      <c r="AL19" s="44" t="str">
        <f t="shared" si="7"/>
        <v>vr</v>
      </c>
      <c r="AM19" s="37">
        <f t="shared" si="31"/>
        <v>42230</v>
      </c>
      <c r="AN19" s="26">
        <f t="shared" si="19"/>
        <v>0</v>
      </c>
      <c r="AO19" s="207"/>
      <c r="AP19" s="24">
        <f>IF(AS19=0,"",SUM($E$6:$E$36,$J$6:$J$34,$O$6:$O$36,$T$6:$T$35,$Y$6:$Y$36,$AD$6:$AD$35,$AI$6:$AI$36,$AN$6:$AN$36,$AS$6:AS19))</f>
        <v>38</v>
      </c>
      <c r="AQ19" s="44" t="str">
        <f t="shared" si="8"/>
        <v>ma</v>
      </c>
      <c r="AR19" s="37">
        <f t="shared" si="32"/>
        <v>42261</v>
      </c>
      <c r="AS19" s="26">
        <f t="shared" si="20"/>
        <v>1</v>
      </c>
      <c r="AT19" s="207"/>
      <c r="AU19" s="24" t="str">
        <f>IF(AX19=0,"",SUM($E$6:$E$36,$J$6:$J$34,$O$6:$O$36,$T$6:$T$35,$Y$6:$Y$36,$AD$6:$AD$35,$AI$6:$AI$36,$AN$6:$AN$36,$AS$6:$AS$35,$AX$6:AX19))</f>
        <v/>
      </c>
      <c r="AV19" s="44" t="str">
        <f t="shared" si="9"/>
        <v>wo</v>
      </c>
      <c r="AW19" s="37">
        <f t="shared" si="33"/>
        <v>42291</v>
      </c>
      <c r="AX19" s="26">
        <f t="shared" si="21"/>
        <v>0</v>
      </c>
      <c r="AY19" s="207"/>
      <c r="AZ19" s="24" t="str">
        <f>IF(BC19=0,"",SUM($E$6:$E$36,$J$6:$J$34,$O$6:$O$36,$T$6:$T$35,$Y$6:$Y$36,$AD$6:$AD$35,$AI$6:$AI$36,$AN$6:$AN$36,$AS$6:$AS$35,$AX$6:$AX$36,$BC$6:BC19))</f>
        <v/>
      </c>
      <c r="BA19" s="44" t="str">
        <f t="shared" si="10"/>
        <v>za</v>
      </c>
      <c r="BB19" s="37">
        <f t="shared" si="34"/>
        <v>42322</v>
      </c>
      <c r="BC19" s="26">
        <f t="shared" si="22"/>
        <v>0</v>
      </c>
      <c r="BD19" s="207"/>
      <c r="BE19" s="24">
        <f>IF(BH19=0,"",SUM($E$6:$E$36,$J$6:$J$34,$O$6:$O$36,$T$6:$T$35,$Y$6:$Y$36,$AD$6:$AD$35,$AI$6:$AI$36,$AN$6:$AN$36,$AS$6:$AS$35,$AX$6:$AX$36,$BC$6:$BC$35,$BH$6:BH19))</f>
        <v>51</v>
      </c>
      <c r="BF19" s="44" t="str">
        <f t="shared" si="11"/>
        <v>ma</v>
      </c>
      <c r="BG19" s="37">
        <f t="shared" si="35"/>
        <v>42352</v>
      </c>
      <c r="BH19" s="26">
        <f t="shared" si="23"/>
        <v>1</v>
      </c>
      <c r="BI19" s="207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88" ht="12" customHeight="1">
      <c r="A20" s="22"/>
      <c r="B20" s="24" t="str">
        <f>IF(E20=0,"",SUM($E$6:E20))</f>
        <v/>
      </c>
      <c r="C20" s="36" t="str">
        <f t="shared" si="0"/>
        <v>do</v>
      </c>
      <c r="D20" s="37">
        <f t="shared" si="24"/>
        <v>42019</v>
      </c>
      <c r="E20" s="32">
        <f t="shared" si="36"/>
        <v>0</v>
      </c>
      <c r="F20" s="56"/>
      <c r="G20" s="24" t="str">
        <f>IF(J20=0,"",SUM($E$6:$E$36,$J$6:J20))</f>
        <v/>
      </c>
      <c r="H20" s="44" t="str">
        <f t="shared" si="1"/>
        <v>zo</v>
      </c>
      <c r="I20" s="37">
        <f t="shared" si="25"/>
        <v>42050</v>
      </c>
      <c r="J20" s="41">
        <f t="shared" si="13"/>
        <v>0</v>
      </c>
      <c r="K20" s="56"/>
      <c r="L20" s="24" t="str">
        <f>IF(O20=0,"",SUM($E$6:$E$36,$J$6:$J$34,$O$6:O20))</f>
        <v/>
      </c>
      <c r="M20" s="44" t="str">
        <f t="shared" si="2"/>
        <v>zo</v>
      </c>
      <c r="N20" s="37">
        <f t="shared" si="26"/>
        <v>42078</v>
      </c>
      <c r="O20" s="41">
        <f t="shared" si="14"/>
        <v>0</v>
      </c>
      <c r="P20" s="207"/>
      <c r="Q20" s="24" t="str">
        <f>IF(T20=0,"",SUM($E$6:$E$36,$J$6:$J$34,$O$6:$O$36,$T$6:T20))</f>
        <v/>
      </c>
      <c r="R20" s="44" t="str">
        <f t="shared" si="3"/>
        <v>wo</v>
      </c>
      <c r="S20" s="37">
        <f t="shared" si="27"/>
        <v>42109</v>
      </c>
      <c r="T20" s="26">
        <f t="shared" si="15"/>
        <v>0</v>
      </c>
      <c r="U20" s="207"/>
      <c r="V20" s="24" t="str">
        <f>IF(Y20=0,"",SUM($E$6:$E$36,$J$6:$J$34,$O$6:$O$36,$T$6:$T$35,$Y$6:Y20))</f>
        <v/>
      </c>
      <c r="W20" s="44" t="str">
        <f t="shared" si="4"/>
        <v>vr</v>
      </c>
      <c r="X20" s="37">
        <f t="shared" si="28"/>
        <v>42139</v>
      </c>
      <c r="Y20" s="26">
        <f t="shared" si="16"/>
        <v>0</v>
      </c>
      <c r="Z20" s="207"/>
      <c r="AA20" s="24">
        <f>IF(AD20=0,"",SUM($E$6:$E$36,$J$6:$J$34,$O$6:$O$36,$T$6:$T$35,$Y$6:$Y$36,$AD$6:AD20))</f>
        <v>25</v>
      </c>
      <c r="AB20" s="44" t="str">
        <f t="shared" si="5"/>
        <v>ma</v>
      </c>
      <c r="AC20" s="37">
        <f t="shared" si="29"/>
        <v>42170</v>
      </c>
      <c r="AD20" s="26">
        <f t="shared" si="17"/>
        <v>1</v>
      </c>
      <c r="AE20" s="207"/>
      <c r="AF20" s="24" t="str">
        <f>IF(AI20=0,"",SUM($E$6:$E$36,$J$6:$J$34,$O$6:$O$36,$T$6:$T$35,$Y$6:$Y$36,$AD$6:$AD$35,$AI$6:AI20))</f>
        <v/>
      </c>
      <c r="AG20" s="44" t="str">
        <f t="shared" si="6"/>
        <v>wo</v>
      </c>
      <c r="AH20" s="37">
        <f t="shared" si="30"/>
        <v>42200</v>
      </c>
      <c r="AI20" s="26">
        <f t="shared" si="18"/>
        <v>0</v>
      </c>
      <c r="AJ20" s="207"/>
      <c r="AK20" s="24" t="str">
        <f>IF(AN20=0,"",SUM($E$6:$E$36,$J$6:$J$34,$O$6:$O$36,$T$6:$T$35,$Y$6:$Y$36,$AD$6:$AD$35,$AI$6:$AI$36,$AN$6:AN20))</f>
        <v/>
      </c>
      <c r="AL20" s="44" t="str">
        <f t="shared" si="7"/>
        <v>za</v>
      </c>
      <c r="AM20" s="37">
        <f t="shared" si="31"/>
        <v>42231</v>
      </c>
      <c r="AN20" s="26">
        <f t="shared" si="19"/>
        <v>0</v>
      </c>
      <c r="AO20" s="207"/>
      <c r="AP20" s="24" t="str">
        <f>IF(AS20=0,"",SUM($E$6:$E$36,$J$6:$J$34,$O$6:$O$36,$T$6:$T$35,$Y$6:$Y$36,$AD$6:$AD$35,$AI$6:$AI$36,$AN$6:$AN$36,$AS$6:AS20))</f>
        <v/>
      </c>
      <c r="AQ20" s="44" t="str">
        <f t="shared" si="8"/>
        <v>di</v>
      </c>
      <c r="AR20" s="37">
        <f t="shared" si="32"/>
        <v>42262</v>
      </c>
      <c r="AS20" s="26">
        <f t="shared" si="20"/>
        <v>0</v>
      </c>
      <c r="AT20" s="207"/>
      <c r="AU20" s="24" t="str">
        <f>IF(AX20=0,"",SUM($E$6:$E$36,$J$6:$J$34,$O$6:$O$36,$T$6:$T$35,$Y$6:$Y$36,$AD$6:$AD$35,$AI$6:$AI$36,$AN$6:$AN$36,$AS$6:$AS$35,$AX$6:AX20))</f>
        <v/>
      </c>
      <c r="AV20" s="44" t="str">
        <f t="shared" si="9"/>
        <v>do</v>
      </c>
      <c r="AW20" s="37">
        <f t="shared" si="33"/>
        <v>42292</v>
      </c>
      <c r="AX20" s="26">
        <f t="shared" si="21"/>
        <v>0</v>
      </c>
      <c r="AY20" s="207"/>
      <c r="AZ20" s="24" t="str">
        <f>IF(BC20=0,"",SUM($E$6:$E$36,$J$6:$J$34,$O$6:$O$36,$T$6:$T$35,$Y$6:$Y$36,$AD$6:$AD$35,$AI$6:$AI$36,$AN$6:$AN$36,$AS$6:$AS$35,$AX$6:$AX$36,$BC$6:BC20))</f>
        <v/>
      </c>
      <c r="BA20" s="44" t="str">
        <f t="shared" si="10"/>
        <v>zo</v>
      </c>
      <c r="BB20" s="37">
        <f t="shared" si="34"/>
        <v>42323</v>
      </c>
      <c r="BC20" s="26">
        <f t="shared" si="22"/>
        <v>0</v>
      </c>
      <c r="BD20" s="207"/>
      <c r="BE20" s="24" t="str">
        <f>IF(BH20=0,"",SUM($E$6:$E$36,$J$6:$J$34,$O$6:$O$36,$T$6:$T$35,$Y$6:$Y$36,$AD$6:$AD$35,$AI$6:$AI$36,$AN$6:$AN$36,$AS$6:$AS$35,$AX$6:$AX$36,$BC$6:$BC$35,$BH$6:BH20))</f>
        <v/>
      </c>
      <c r="BF20" s="44" t="str">
        <f t="shared" si="11"/>
        <v>di</v>
      </c>
      <c r="BG20" s="37">
        <f t="shared" si="35"/>
        <v>42353</v>
      </c>
      <c r="BH20" s="26">
        <f t="shared" si="23"/>
        <v>0</v>
      </c>
      <c r="BI20" s="207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88" ht="12" customHeight="1">
      <c r="A21" s="22"/>
      <c r="B21" s="24" t="str">
        <f>IF(E21=0,"",SUM($E$6:E21))</f>
        <v/>
      </c>
      <c r="C21" s="36" t="str">
        <f t="shared" si="0"/>
        <v>vr</v>
      </c>
      <c r="D21" s="37">
        <f t="shared" si="24"/>
        <v>42020</v>
      </c>
      <c r="E21" s="32">
        <f t="shared" si="36"/>
        <v>0</v>
      </c>
      <c r="F21" s="56"/>
      <c r="G21" s="24">
        <f>IF(J21=0,"",SUM($E$6:$E$36,$J$6:J21))</f>
        <v>8</v>
      </c>
      <c r="H21" s="44" t="str">
        <f t="shared" si="1"/>
        <v>ma</v>
      </c>
      <c r="I21" s="37">
        <f t="shared" si="25"/>
        <v>42051</v>
      </c>
      <c r="J21" s="41">
        <f t="shared" si="13"/>
        <v>1</v>
      </c>
      <c r="K21" s="56"/>
      <c r="L21" s="24">
        <f>IF(O21=0,"",SUM($E$6:$E$36,$J$6:$J$34,$O$6:O21))</f>
        <v>12</v>
      </c>
      <c r="M21" s="44" t="str">
        <f t="shared" si="2"/>
        <v>ma</v>
      </c>
      <c r="N21" s="37">
        <f t="shared" si="26"/>
        <v>42079</v>
      </c>
      <c r="O21" s="41">
        <f t="shared" si="14"/>
        <v>1</v>
      </c>
      <c r="P21" s="207"/>
      <c r="Q21" s="24" t="str">
        <f>IF(T21=0,"",SUM($E$6:$E$36,$J$6:$J$34,$O$6:$O$36,$T$6:T21))</f>
        <v/>
      </c>
      <c r="R21" s="44" t="str">
        <f t="shared" si="3"/>
        <v>do</v>
      </c>
      <c r="S21" s="37">
        <f t="shared" si="27"/>
        <v>42110</v>
      </c>
      <c r="T21" s="26">
        <f t="shared" si="15"/>
        <v>0</v>
      </c>
      <c r="U21" s="207"/>
      <c r="V21" s="24" t="str">
        <f>IF(Y21=0,"",SUM($E$6:$E$36,$J$6:$J$34,$O$6:$O$36,$T$6:$T$35,$Y$6:Y21))</f>
        <v/>
      </c>
      <c r="W21" s="44" t="str">
        <f t="shared" si="4"/>
        <v>za</v>
      </c>
      <c r="X21" s="37">
        <f t="shared" si="28"/>
        <v>42140</v>
      </c>
      <c r="Y21" s="26">
        <f t="shared" si="16"/>
        <v>0</v>
      </c>
      <c r="Z21" s="207"/>
      <c r="AA21" s="24" t="str">
        <f>IF(AD21=0,"",SUM($E$6:$E$36,$J$6:$J$34,$O$6:$O$36,$T$6:$T$35,$Y$6:$Y$36,$AD$6:AD21))</f>
        <v/>
      </c>
      <c r="AB21" s="44" t="str">
        <f t="shared" si="5"/>
        <v>di</v>
      </c>
      <c r="AC21" s="37">
        <f t="shared" si="29"/>
        <v>42171</v>
      </c>
      <c r="AD21" s="26">
        <f t="shared" si="17"/>
        <v>0</v>
      </c>
      <c r="AE21" s="207"/>
      <c r="AF21" s="24" t="str">
        <f>IF(AI21=0,"",SUM($E$6:$E$36,$J$6:$J$34,$O$6:$O$36,$T$6:$T$35,$Y$6:$Y$36,$AD$6:$AD$35,$AI$6:AI21))</f>
        <v/>
      </c>
      <c r="AG21" s="44" t="str">
        <f t="shared" si="6"/>
        <v>do</v>
      </c>
      <c r="AH21" s="37">
        <f t="shared" si="30"/>
        <v>42201</v>
      </c>
      <c r="AI21" s="26">
        <f t="shared" si="18"/>
        <v>0</v>
      </c>
      <c r="AJ21" s="207"/>
      <c r="AK21" s="24" t="str">
        <f>IF(AN21=0,"",SUM($E$6:$E$36,$J$6:$J$34,$O$6:$O$36,$T$6:$T$35,$Y$6:$Y$36,$AD$6:$AD$35,$AI$6:$AI$36,$AN$6:AN21))</f>
        <v/>
      </c>
      <c r="AL21" s="44" t="str">
        <f t="shared" si="7"/>
        <v>zo</v>
      </c>
      <c r="AM21" s="37">
        <f t="shared" si="31"/>
        <v>42232</v>
      </c>
      <c r="AN21" s="26">
        <f t="shared" si="19"/>
        <v>0</v>
      </c>
      <c r="AO21" s="207"/>
      <c r="AP21" s="24" t="str">
        <f>IF(AS21=0,"",SUM($E$6:$E$36,$J$6:$J$34,$O$6:$O$36,$T$6:$T$35,$Y$6:$Y$36,$AD$6:$AD$35,$AI$6:$AI$36,$AN$6:$AN$36,$AS$6:AS21))</f>
        <v/>
      </c>
      <c r="AQ21" s="44" t="str">
        <f t="shared" si="8"/>
        <v>wo</v>
      </c>
      <c r="AR21" s="37">
        <f t="shared" si="32"/>
        <v>42263</v>
      </c>
      <c r="AS21" s="26">
        <f t="shared" si="20"/>
        <v>0</v>
      </c>
      <c r="AT21" s="207"/>
      <c r="AU21" s="24" t="str">
        <f>IF(AX21=0,"",SUM($E$6:$E$36,$J$6:$J$34,$O$6:$O$36,$T$6:$T$35,$Y$6:$Y$36,$AD$6:$AD$35,$AI$6:$AI$36,$AN$6:$AN$36,$AS$6:$AS$35,$AX$6:AX21))</f>
        <v/>
      </c>
      <c r="AV21" s="44" t="str">
        <f t="shared" si="9"/>
        <v>vr</v>
      </c>
      <c r="AW21" s="37">
        <f t="shared" si="33"/>
        <v>42293</v>
      </c>
      <c r="AX21" s="26">
        <f t="shared" si="21"/>
        <v>0</v>
      </c>
      <c r="AY21" s="207"/>
      <c r="AZ21" s="24">
        <f>IF(BC21=0,"",SUM($E$6:$E$36,$J$6:$J$34,$O$6:$O$36,$T$6:$T$35,$Y$6:$Y$36,$AD$6:$AD$35,$AI$6:$AI$36,$AN$6:$AN$36,$AS$6:$AS$35,$AX$6:$AX$36,$BC$6:BC21))</f>
        <v>47</v>
      </c>
      <c r="BA21" s="44" t="str">
        <f t="shared" si="10"/>
        <v>ma</v>
      </c>
      <c r="BB21" s="37">
        <f t="shared" si="34"/>
        <v>42324</v>
      </c>
      <c r="BC21" s="26">
        <f t="shared" si="22"/>
        <v>1</v>
      </c>
      <c r="BD21" s="207"/>
      <c r="BE21" s="24" t="str">
        <f>IF(BH21=0,"",SUM($E$6:$E$36,$J$6:$J$34,$O$6:$O$36,$T$6:$T$35,$Y$6:$Y$36,$AD$6:$AD$35,$AI$6:$AI$36,$AN$6:$AN$36,$AS$6:$AS$35,$AX$6:$AX$36,$BC$6:$BC$35,$BH$6:BH21))</f>
        <v/>
      </c>
      <c r="BF21" s="44" t="str">
        <f t="shared" si="11"/>
        <v>wo</v>
      </c>
      <c r="BG21" s="37">
        <f t="shared" si="35"/>
        <v>42354</v>
      </c>
      <c r="BH21" s="26">
        <f t="shared" si="23"/>
        <v>0</v>
      </c>
      <c r="BI21" s="207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88" ht="12" customHeight="1">
      <c r="A22" s="22"/>
      <c r="B22" s="24" t="str">
        <f>IF(E22=0,"",SUM($E$6:E22))</f>
        <v/>
      </c>
      <c r="C22" s="36" t="str">
        <f t="shared" si="0"/>
        <v>za</v>
      </c>
      <c r="D22" s="37">
        <f t="shared" si="24"/>
        <v>42021</v>
      </c>
      <c r="E22" s="32">
        <f t="shared" si="36"/>
        <v>0</v>
      </c>
      <c r="F22" s="56"/>
      <c r="G22" s="24" t="str">
        <f>IF(J22=0,"",SUM($E$6:$E$36,$J$6:J22))</f>
        <v/>
      </c>
      <c r="H22" s="44" t="str">
        <f t="shared" si="1"/>
        <v>di</v>
      </c>
      <c r="I22" s="37">
        <f t="shared" si="25"/>
        <v>42052</v>
      </c>
      <c r="J22" s="41">
        <f t="shared" si="13"/>
        <v>0</v>
      </c>
      <c r="K22" s="56"/>
      <c r="L22" s="24" t="str">
        <f>IF(O22=0,"",SUM($E$6:$E$36,$J$6:$J$34,$O$6:O22))</f>
        <v/>
      </c>
      <c r="M22" s="44" t="str">
        <f t="shared" si="2"/>
        <v>di</v>
      </c>
      <c r="N22" s="37">
        <f t="shared" si="26"/>
        <v>42080</v>
      </c>
      <c r="O22" s="41">
        <f t="shared" si="14"/>
        <v>0</v>
      </c>
      <c r="P22" s="207"/>
      <c r="Q22" s="24" t="str">
        <f>IF(T22=0,"",SUM($E$6:$E$36,$J$6:$J$34,$O$6:$O$36,$T$6:T22))</f>
        <v/>
      </c>
      <c r="R22" s="44" t="str">
        <f t="shared" si="3"/>
        <v>vr</v>
      </c>
      <c r="S22" s="37">
        <f t="shared" si="27"/>
        <v>42111</v>
      </c>
      <c r="T22" s="26">
        <f t="shared" si="15"/>
        <v>0</v>
      </c>
      <c r="U22" s="207"/>
      <c r="V22" s="24" t="str">
        <f>IF(Y22=0,"",SUM($E$6:$E$36,$J$6:$J$34,$O$6:$O$36,$T$6:$T$35,$Y$6:Y22))</f>
        <v/>
      </c>
      <c r="W22" s="44" t="str">
        <f t="shared" si="4"/>
        <v>zo</v>
      </c>
      <c r="X22" s="37">
        <f t="shared" si="28"/>
        <v>42141</v>
      </c>
      <c r="Y22" s="26">
        <f t="shared" si="16"/>
        <v>0</v>
      </c>
      <c r="Z22" s="207"/>
      <c r="AA22" s="24" t="str">
        <f>IF(AD22=0,"",SUM($E$6:$E$36,$J$6:$J$34,$O$6:$O$36,$T$6:$T$35,$Y$6:$Y$36,$AD$6:AD22))</f>
        <v/>
      </c>
      <c r="AB22" s="44" t="str">
        <f t="shared" si="5"/>
        <v>wo</v>
      </c>
      <c r="AC22" s="37">
        <f t="shared" si="29"/>
        <v>42172</v>
      </c>
      <c r="AD22" s="26">
        <f t="shared" si="17"/>
        <v>0</v>
      </c>
      <c r="AE22" s="207"/>
      <c r="AF22" s="24" t="str">
        <f>IF(AI22=0,"",SUM($E$6:$E$36,$J$6:$J$34,$O$6:$O$36,$T$6:$T$35,$Y$6:$Y$36,$AD$6:$AD$35,$AI$6:AI22))</f>
        <v/>
      </c>
      <c r="AG22" s="44" t="str">
        <f t="shared" si="6"/>
        <v>vr</v>
      </c>
      <c r="AH22" s="37">
        <f t="shared" si="30"/>
        <v>42202</v>
      </c>
      <c r="AI22" s="26">
        <f t="shared" si="18"/>
        <v>0</v>
      </c>
      <c r="AJ22" s="207"/>
      <c r="AK22" s="24">
        <f>IF(AN22=0,"",SUM($E$6:$E$36,$J$6:$J$34,$O$6:$O$36,$T$6:$T$35,$Y$6:$Y$36,$AD$6:$AD$35,$AI$6:$AI$36,$AN$6:AN22))</f>
        <v>34</v>
      </c>
      <c r="AL22" s="44" t="str">
        <f t="shared" si="7"/>
        <v>ma</v>
      </c>
      <c r="AM22" s="37">
        <f t="shared" si="31"/>
        <v>42233</v>
      </c>
      <c r="AN22" s="26">
        <f t="shared" si="19"/>
        <v>1</v>
      </c>
      <c r="AO22" s="207"/>
      <c r="AP22" s="24" t="str">
        <f>IF(AS22=0,"",SUM($E$6:$E$36,$J$6:$J$34,$O$6:$O$36,$T$6:$T$35,$Y$6:$Y$36,$AD$6:$AD$35,$AI$6:$AI$36,$AN$6:$AN$36,$AS$6:AS22))</f>
        <v/>
      </c>
      <c r="AQ22" s="44" t="str">
        <f t="shared" si="8"/>
        <v>do</v>
      </c>
      <c r="AR22" s="37">
        <f t="shared" si="32"/>
        <v>42264</v>
      </c>
      <c r="AS22" s="26">
        <f t="shared" si="20"/>
        <v>0</v>
      </c>
      <c r="AT22" s="207"/>
      <c r="AU22" s="24" t="str">
        <f>IF(AX22=0,"",SUM($E$6:$E$36,$J$6:$J$34,$O$6:$O$36,$T$6:$T$35,$Y$6:$Y$36,$AD$6:$AD$35,$AI$6:$AI$36,$AN$6:$AN$36,$AS$6:$AS$35,$AX$6:AX22))</f>
        <v/>
      </c>
      <c r="AV22" s="44" t="str">
        <f t="shared" si="9"/>
        <v>za</v>
      </c>
      <c r="AW22" s="37">
        <f t="shared" si="33"/>
        <v>42294</v>
      </c>
      <c r="AX22" s="26">
        <f t="shared" si="21"/>
        <v>0</v>
      </c>
      <c r="AY22" s="207"/>
      <c r="AZ22" s="24" t="str">
        <f>IF(BC22=0,"",SUM($E$6:$E$36,$J$6:$J$34,$O$6:$O$36,$T$6:$T$35,$Y$6:$Y$36,$AD$6:$AD$35,$AI$6:$AI$36,$AN$6:$AN$36,$AS$6:$AS$35,$AX$6:$AX$36,$BC$6:BC22))</f>
        <v/>
      </c>
      <c r="BA22" s="44" t="str">
        <f t="shared" si="10"/>
        <v>di</v>
      </c>
      <c r="BB22" s="37">
        <f t="shared" si="34"/>
        <v>42325</v>
      </c>
      <c r="BC22" s="26">
        <f t="shared" si="22"/>
        <v>0</v>
      </c>
      <c r="BD22" s="207"/>
      <c r="BE22" s="24" t="str">
        <f>IF(BH22=0,"",SUM($E$6:$E$36,$J$6:$J$34,$O$6:$O$36,$T$6:$T$35,$Y$6:$Y$36,$AD$6:$AD$35,$AI$6:$AI$36,$AN$6:$AN$36,$AS$6:$AS$35,$AX$6:$AX$36,$BC$6:$BC$35,$BH$6:BH22))</f>
        <v/>
      </c>
      <c r="BF22" s="44" t="str">
        <f t="shared" si="11"/>
        <v>do</v>
      </c>
      <c r="BG22" s="37">
        <f t="shared" si="35"/>
        <v>42355</v>
      </c>
      <c r="BH22" s="26">
        <f t="shared" si="23"/>
        <v>0</v>
      </c>
      <c r="BI22" s="207"/>
      <c r="BJ22" s="19"/>
      <c r="BK22" s="19"/>
      <c r="BL22" s="19"/>
      <c r="BM22" s="19"/>
      <c r="BN22" s="19"/>
      <c r="BO22" s="19"/>
      <c r="BP22" s="19"/>
      <c r="BQ22" s="33"/>
      <c r="BR22" s="33"/>
      <c r="BS22" s="33"/>
      <c r="BT22" s="33"/>
      <c r="BU22" s="33"/>
      <c r="BV22" s="33"/>
      <c r="BW22" s="33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88" ht="12" customHeight="1">
      <c r="A23" s="22"/>
      <c r="B23" s="24" t="str">
        <f>IF(E23=0,"",SUM($E$6:E23))</f>
        <v/>
      </c>
      <c r="C23" s="36" t="str">
        <f t="shared" si="0"/>
        <v>zo</v>
      </c>
      <c r="D23" s="37">
        <f t="shared" si="24"/>
        <v>42022</v>
      </c>
      <c r="E23" s="32">
        <f t="shared" si="36"/>
        <v>0</v>
      </c>
      <c r="F23" s="56"/>
      <c r="G23" s="24" t="str">
        <f>IF(J23=0,"",SUM($E$6:$E$36,$J$6:J23))</f>
        <v/>
      </c>
      <c r="H23" s="44" t="str">
        <f t="shared" si="1"/>
        <v>wo</v>
      </c>
      <c r="I23" s="37">
        <f t="shared" si="25"/>
        <v>42053</v>
      </c>
      <c r="J23" s="41">
        <f t="shared" si="13"/>
        <v>0</v>
      </c>
      <c r="K23" s="56"/>
      <c r="L23" s="24" t="str">
        <f>IF(O23=0,"",SUM($E$6:$E$36,$J$6:$J$34,$O$6:O23))</f>
        <v/>
      </c>
      <c r="M23" s="44" t="str">
        <f t="shared" si="2"/>
        <v>wo</v>
      </c>
      <c r="N23" s="37">
        <f t="shared" si="26"/>
        <v>42081</v>
      </c>
      <c r="O23" s="41">
        <f t="shared" si="14"/>
        <v>0</v>
      </c>
      <c r="P23" s="207"/>
      <c r="Q23" s="24" t="str">
        <f>IF(T23=0,"",SUM($E$6:$E$36,$J$6:$J$34,$O$6:$O$36,$T$6:T23))</f>
        <v/>
      </c>
      <c r="R23" s="44" t="str">
        <f t="shared" si="3"/>
        <v>za</v>
      </c>
      <c r="S23" s="37">
        <f t="shared" si="27"/>
        <v>42112</v>
      </c>
      <c r="T23" s="26">
        <f t="shared" si="15"/>
        <v>0</v>
      </c>
      <c r="U23" s="207"/>
      <c r="V23" s="24">
        <f>IF(Y23=0,"",SUM($E$6:$E$36,$J$6:$J$34,$O$6:$O$36,$T$6:$T$35,$Y$6:Y23))</f>
        <v>21</v>
      </c>
      <c r="W23" s="44" t="str">
        <f t="shared" si="4"/>
        <v>ma</v>
      </c>
      <c r="X23" s="37">
        <f t="shared" si="28"/>
        <v>42142</v>
      </c>
      <c r="Y23" s="26">
        <f t="shared" si="16"/>
        <v>1</v>
      </c>
      <c r="Z23" s="207"/>
      <c r="AA23" s="24" t="str">
        <f>IF(AD23=0,"",SUM($E$6:$E$36,$J$6:$J$34,$O$6:$O$36,$T$6:$T$35,$Y$6:$Y$36,$AD$6:AD23))</f>
        <v/>
      </c>
      <c r="AB23" s="44" t="str">
        <f t="shared" si="5"/>
        <v>do</v>
      </c>
      <c r="AC23" s="37">
        <f t="shared" si="29"/>
        <v>42173</v>
      </c>
      <c r="AD23" s="26">
        <f t="shared" si="17"/>
        <v>0</v>
      </c>
      <c r="AE23" s="207"/>
      <c r="AF23" s="24" t="str">
        <f>IF(AI23=0,"",SUM($E$6:$E$36,$J$6:$J$34,$O$6:$O$36,$T$6:$T$35,$Y$6:$Y$36,$AD$6:$AD$35,$AI$6:AI23))</f>
        <v/>
      </c>
      <c r="AG23" s="44" t="str">
        <f t="shared" si="6"/>
        <v>za</v>
      </c>
      <c r="AH23" s="37">
        <f t="shared" si="30"/>
        <v>42203</v>
      </c>
      <c r="AI23" s="26">
        <f t="shared" si="18"/>
        <v>0</v>
      </c>
      <c r="AJ23" s="207"/>
      <c r="AK23" s="24" t="str">
        <f>IF(AN23=0,"",SUM($E$6:$E$36,$J$6:$J$34,$O$6:$O$36,$T$6:$T$35,$Y$6:$Y$36,$AD$6:$AD$35,$AI$6:$AI$36,$AN$6:AN23))</f>
        <v/>
      </c>
      <c r="AL23" s="44" t="str">
        <f t="shared" si="7"/>
        <v>di</v>
      </c>
      <c r="AM23" s="37">
        <f t="shared" si="31"/>
        <v>42234</v>
      </c>
      <c r="AN23" s="26">
        <f t="shared" si="19"/>
        <v>0</v>
      </c>
      <c r="AO23" s="207"/>
      <c r="AP23" s="24" t="str">
        <f>IF(AS23=0,"",SUM($E$6:$E$36,$J$6:$J$34,$O$6:$O$36,$T$6:$T$35,$Y$6:$Y$36,$AD$6:$AD$35,$AI$6:$AI$36,$AN$6:$AN$36,$AS$6:AS23))</f>
        <v/>
      </c>
      <c r="AQ23" s="44" t="str">
        <f t="shared" si="8"/>
        <v>vr</v>
      </c>
      <c r="AR23" s="37">
        <f t="shared" si="32"/>
        <v>42265</v>
      </c>
      <c r="AS23" s="26">
        <f t="shared" si="20"/>
        <v>0</v>
      </c>
      <c r="AT23" s="207"/>
      <c r="AU23" s="24" t="str">
        <f>IF(AX23=0,"",SUM($E$6:$E$36,$J$6:$J$34,$O$6:$O$36,$T$6:$T$35,$Y$6:$Y$36,$AD$6:$AD$35,$AI$6:$AI$36,$AN$6:$AN$36,$AS$6:$AS$35,$AX$6:AX23))</f>
        <v/>
      </c>
      <c r="AV23" s="44" t="str">
        <f t="shared" si="9"/>
        <v>zo</v>
      </c>
      <c r="AW23" s="37">
        <f t="shared" si="33"/>
        <v>42295</v>
      </c>
      <c r="AX23" s="26">
        <f t="shared" si="21"/>
        <v>0</v>
      </c>
      <c r="AY23" s="207"/>
      <c r="AZ23" s="24" t="str">
        <f>IF(BC23=0,"",SUM($E$6:$E$36,$J$6:$J$34,$O$6:$O$36,$T$6:$T$35,$Y$6:$Y$36,$AD$6:$AD$35,$AI$6:$AI$36,$AN$6:$AN$36,$AS$6:$AS$35,$AX$6:$AX$36,$BC$6:BC23))</f>
        <v/>
      </c>
      <c r="BA23" s="44" t="str">
        <f t="shared" si="10"/>
        <v>wo</v>
      </c>
      <c r="BB23" s="37">
        <f t="shared" si="34"/>
        <v>42326</v>
      </c>
      <c r="BC23" s="26">
        <f t="shared" si="22"/>
        <v>0</v>
      </c>
      <c r="BD23" s="207"/>
      <c r="BE23" s="24" t="str">
        <f>IF(BH23=0,"",SUM($E$6:$E$36,$J$6:$J$34,$O$6:$O$36,$T$6:$T$35,$Y$6:$Y$36,$AD$6:$AD$35,$AI$6:$AI$36,$AN$6:$AN$36,$AS$6:$AS$35,$AX$6:$AX$36,$BC$6:$BC$35,$BH$6:BH23))</f>
        <v/>
      </c>
      <c r="BF23" s="44" t="str">
        <f t="shared" si="11"/>
        <v>vr</v>
      </c>
      <c r="BG23" s="37">
        <f t="shared" si="35"/>
        <v>42356</v>
      </c>
      <c r="BH23" s="26">
        <f t="shared" si="23"/>
        <v>0</v>
      </c>
      <c r="BI23" s="207"/>
      <c r="BJ23" s="19"/>
      <c r="BK23" s="19"/>
      <c r="BL23" s="19"/>
      <c r="BM23" s="19"/>
      <c r="BN23" s="19"/>
      <c r="BO23" s="19"/>
      <c r="BP23" s="19"/>
      <c r="BQ23" s="33"/>
      <c r="BR23" s="33"/>
      <c r="BS23" s="33"/>
      <c r="BT23" s="33"/>
      <c r="BU23" s="33"/>
      <c r="BV23" s="33"/>
      <c r="BW23" s="33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88" ht="12" customHeight="1">
      <c r="A24" s="22"/>
      <c r="B24" s="24">
        <f>IF(E24=0,"",SUM($E$6:E24))</f>
        <v>4</v>
      </c>
      <c r="C24" s="36" t="str">
        <f t="shared" si="0"/>
        <v>ma</v>
      </c>
      <c r="D24" s="37">
        <f t="shared" si="24"/>
        <v>42023</v>
      </c>
      <c r="E24" s="32">
        <f t="shared" si="36"/>
        <v>1</v>
      </c>
      <c r="F24" s="56"/>
      <c r="G24" s="24" t="str">
        <f>IF(J24=0,"",SUM($E$6:$E$36,$J$6:J24))</f>
        <v/>
      </c>
      <c r="H24" s="44" t="str">
        <f t="shared" si="1"/>
        <v>do</v>
      </c>
      <c r="I24" s="37">
        <f t="shared" si="25"/>
        <v>42054</v>
      </c>
      <c r="J24" s="41">
        <f t="shared" si="13"/>
        <v>0</v>
      </c>
      <c r="K24" s="56"/>
      <c r="L24" s="24" t="str">
        <f>IF(O24=0,"",SUM($E$6:$E$36,$J$6:$J$34,$O$6:O24))</f>
        <v/>
      </c>
      <c r="M24" s="44" t="str">
        <f t="shared" si="2"/>
        <v>do</v>
      </c>
      <c r="N24" s="37">
        <f t="shared" si="26"/>
        <v>42082</v>
      </c>
      <c r="O24" s="41">
        <f t="shared" si="14"/>
        <v>0</v>
      </c>
      <c r="P24" s="207"/>
      <c r="Q24" s="24" t="str">
        <f>IF(T24=0,"",SUM($E$6:$E$36,$J$6:$J$34,$O$6:$O$36,$T$6:T24))</f>
        <v/>
      </c>
      <c r="R24" s="44" t="str">
        <f t="shared" si="3"/>
        <v>zo</v>
      </c>
      <c r="S24" s="37">
        <f t="shared" si="27"/>
        <v>42113</v>
      </c>
      <c r="T24" s="26">
        <f t="shared" si="15"/>
        <v>0</v>
      </c>
      <c r="U24" s="207"/>
      <c r="V24" s="24" t="str">
        <f>IF(Y24=0,"",SUM($E$6:$E$36,$J$6:$J$34,$O$6:$O$36,$T$6:$T$35,$Y$6:Y24))</f>
        <v/>
      </c>
      <c r="W24" s="44" t="str">
        <f t="shared" si="4"/>
        <v>di</v>
      </c>
      <c r="X24" s="37">
        <f t="shared" si="28"/>
        <v>42143</v>
      </c>
      <c r="Y24" s="26">
        <f t="shared" si="16"/>
        <v>0</v>
      </c>
      <c r="Z24" s="207"/>
      <c r="AA24" s="24" t="str">
        <f>IF(AD24=0,"",SUM($E$6:$E$36,$J$6:$J$34,$O$6:$O$36,$T$6:$T$35,$Y$6:$Y$36,$AD$6:AD24))</f>
        <v/>
      </c>
      <c r="AB24" s="44" t="str">
        <f t="shared" si="5"/>
        <v>vr</v>
      </c>
      <c r="AC24" s="37">
        <f t="shared" si="29"/>
        <v>42174</v>
      </c>
      <c r="AD24" s="26">
        <f t="shared" si="17"/>
        <v>0</v>
      </c>
      <c r="AE24" s="207"/>
      <c r="AF24" s="24" t="str">
        <f>IF(AI24=0,"",SUM($E$6:$E$36,$J$6:$J$34,$O$6:$O$36,$T$6:$T$35,$Y$6:$Y$36,$AD$6:$AD$35,$AI$6:AI24))</f>
        <v/>
      </c>
      <c r="AG24" s="44" t="str">
        <f t="shared" si="6"/>
        <v>zo</v>
      </c>
      <c r="AH24" s="37">
        <f t="shared" si="30"/>
        <v>42204</v>
      </c>
      <c r="AI24" s="26">
        <f t="shared" si="18"/>
        <v>0</v>
      </c>
      <c r="AJ24" s="207"/>
      <c r="AK24" s="24" t="str">
        <f>IF(AN24=0,"",SUM($E$6:$E$36,$J$6:$J$34,$O$6:$O$36,$T$6:$T$35,$Y$6:$Y$36,$AD$6:$AD$35,$AI$6:$AI$36,$AN$6:AN24))</f>
        <v/>
      </c>
      <c r="AL24" s="44" t="str">
        <f t="shared" si="7"/>
        <v>wo</v>
      </c>
      <c r="AM24" s="37">
        <f t="shared" si="31"/>
        <v>42235</v>
      </c>
      <c r="AN24" s="26">
        <f t="shared" si="19"/>
        <v>0</v>
      </c>
      <c r="AO24" s="207"/>
      <c r="AP24" s="24" t="str">
        <f>IF(AS24=0,"",SUM($E$6:$E$36,$J$6:$J$34,$O$6:$O$36,$T$6:$T$35,$Y$6:$Y$36,$AD$6:$AD$35,$AI$6:$AI$36,$AN$6:$AN$36,$AS$6:AS24))</f>
        <v/>
      </c>
      <c r="AQ24" s="44" t="str">
        <f t="shared" si="8"/>
        <v>za</v>
      </c>
      <c r="AR24" s="37">
        <f t="shared" si="32"/>
        <v>42266</v>
      </c>
      <c r="AS24" s="26">
        <f t="shared" si="20"/>
        <v>0</v>
      </c>
      <c r="AT24" s="207"/>
      <c r="AU24" s="24">
        <f>IF(AX24=0,"",SUM($E$6:$E$36,$J$6:$J$34,$O$6:$O$36,$T$6:$T$35,$Y$6:$Y$36,$AD$6:$AD$35,$AI$6:$AI$36,$AN$6:$AN$36,$AS$6:$AS$35,$AX$6:AX24))</f>
        <v>43</v>
      </c>
      <c r="AV24" s="44" t="str">
        <f t="shared" si="9"/>
        <v>ma</v>
      </c>
      <c r="AW24" s="37">
        <f t="shared" si="33"/>
        <v>42296</v>
      </c>
      <c r="AX24" s="26">
        <f t="shared" si="21"/>
        <v>1</v>
      </c>
      <c r="AY24" s="207"/>
      <c r="AZ24" s="24" t="str">
        <f>IF(BC24=0,"",SUM($E$6:$E$36,$J$6:$J$34,$O$6:$O$36,$T$6:$T$35,$Y$6:$Y$36,$AD$6:$AD$35,$AI$6:$AI$36,$AN$6:$AN$36,$AS$6:$AS$35,$AX$6:$AX$36,$BC$6:BC24))</f>
        <v/>
      </c>
      <c r="BA24" s="44" t="str">
        <f t="shared" si="10"/>
        <v>do</v>
      </c>
      <c r="BB24" s="37">
        <f t="shared" si="34"/>
        <v>42327</v>
      </c>
      <c r="BC24" s="26">
        <f t="shared" si="22"/>
        <v>0</v>
      </c>
      <c r="BD24" s="207"/>
      <c r="BE24" s="24" t="str">
        <f>IF(BH24=0,"",SUM($E$6:$E$36,$J$6:$J$34,$O$6:$O$36,$T$6:$T$35,$Y$6:$Y$36,$AD$6:$AD$35,$AI$6:$AI$36,$AN$6:$AN$36,$AS$6:$AS$35,$AX$6:$AX$36,$BC$6:$BC$35,$BH$6:BH24))</f>
        <v/>
      </c>
      <c r="BF24" s="44" t="str">
        <f t="shared" si="11"/>
        <v>za</v>
      </c>
      <c r="BG24" s="37">
        <f t="shared" si="35"/>
        <v>42357</v>
      </c>
      <c r="BH24" s="26">
        <f t="shared" si="23"/>
        <v>0</v>
      </c>
      <c r="BI24" s="207"/>
      <c r="BJ24" s="19"/>
      <c r="BK24" s="19"/>
      <c r="BL24" s="19"/>
      <c r="BM24" s="19"/>
      <c r="BN24" s="19"/>
      <c r="BO24" s="19"/>
      <c r="BP24" s="19"/>
      <c r="BQ24" s="33"/>
      <c r="BR24" s="33"/>
      <c r="BS24" s="33"/>
      <c r="BT24" s="33"/>
      <c r="BU24" s="33"/>
      <c r="BV24" s="33"/>
      <c r="BW24" s="33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88" ht="12" customHeight="1">
      <c r="A25" s="22"/>
      <c r="B25" s="24" t="str">
        <f>IF(E25=0,"",SUM($E$6:E25))</f>
        <v/>
      </c>
      <c r="C25" s="36" t="str">
        <f t="shared" si="0"/>
        <v>di</v>
      </c>
      <c r="D25" s="37">
        <f t="shared" si="24"/>
        <v>42024</v>
      </c>
      <c r="E25" s="32">
        <f t="shared" si="36"/>
        <v>0</v>
      </c>
      <c r="F25" s="56"/>
      <c r="G25" s="24" t="str">
        <f>IF(J25=0,"",SUM($E$6:$E$36,$J$6:J25))</f>
        <v/>
      </c>
      <c r="H25" s="44" t="str">
        <f t="shared" si="1"/>
        <v>vr</v>
      </c>
      <c r="I25" s="37">
        <f t="shared" si="25"/>
        <v>42055</v>
      </c>
      <c r="J25" s="41">
        <f t="shared" si="13"/>
        <v>0</v>
      </c>
      <c r="K25" s="56"/>
      <c r="L25" s="24" t="str">
        <f>IF(O25=0,"",SUM($E$6:$E$36,$J$6:$J$34,$O$6:O25))</f>
        <v/>
      </c>
      <c r="M25" s="44" t="str">
        <f t="shared" si="2"/>
        <v>vr</v>
      </c>
      <c r="N25" s="37">
        <f t="shared" si="26"/>
        <v>42083</v>
      </c>
      <c r="O25" s="41">
        <f t="shared" si="14"/>
        <v>0</v>
      </c>
      <c r="P25" s="207"/>
      <c r="Q25" s="24">
        <f>IF(T25=0,"",SUM($E$6:$E$36,$J$6:$J$34,$O$6:$O$36,$T$6:T25))</f>
        <v>17</v>
      </c>
      <c r="R25" s="44" t="str">
        <f t="shared" si="3"/>
        <v>ma</v>
      </c>
      <c r="S25" s="37">
        <f t="shared" si="27"/>
        <v>42114</v>
      </c>
      <c r="T25" s="26">
        <f t="shared" si="15"/>
        <v>1</v>
      </c>
      <c r="U25" s="207"/>
      <c r="V25" s="24" t="str">
        <f>IF(Y25=0,"",SUM($E$6:$E$36,$J$6:$J$34,$O$6:$O$36,$T$6:$T$35,$Y$6:Y25))</f>
        <v/>
      </c>
      <c r="W25" s="44" t="str">
        <f t="shared" si="4"/>
        <v>wo</v>
      </c>
      <c r="X25" s="37">
        <f t="shared" si="28"/>
        <v>42144</v>
      </c>
      <c r="Y25" s="26">
        <f t="shared" si="16"/>
        <v>0</v>
      </c>
      <c r="Z25" s="207"/>
      <c r="AA25" s="24" t="str">
        <f>IF(AD25=0,"",SUM($E$6:$E$36,$J$6:$J$34,$O$6:$O$36,$T$6:$T$35,$Y$6:$Y$36,$AD$6:AD25))</f>
        <v/>
      </c>
      <c r="AB25" s="44" t="str">
        <f t="shared" si="5"/>
        <v>za</v>
      </c>
      <c r="AC25" s="37">
        <f t="shared" si="29"/>
        <v>42175</v>
      </c>
      <c r="AD25" s="26">
        <f t="shared" si="17"/>
        <v>0</v>
      </c>
      <c r="AE25" s="207"/>
      <c r="AF25" s="24">
        <f>IF(AI25=0,"",SUM($E$6:$E$36,$J$6:$J$34,$O$6:$O$36,$T$6:$T$35,$Y$6:$Y$36,$AD$6:$AD$35,$AI$6:AI25))</f>
        <v>30</v>
      </c>
      <c r="AG25" s="44" t="str">
        <f t="shared" si="6"/>
        <v>ma</v>
      </c>
      <c r="AH25" s="37">
        <f t="shared" si="30"/>
        <v>42205</v>
      </c>
      <c r="AI25" s="26">
        <f t="shared" si="18"/>
        <v>1</v>
      </c>
      <c r="AJ25" s="207"/>
      <c r="AK25" s="24" t="str">
        <f>IF(AN25=0,"",SUM($E$6:$E$36,$J$6:$J$34,$O$6:$O$36,$T$6:$T$35,$Y$6:$Y$36,$AD$6:$AD$35,$AI$6:$AI$36,$AN$6:AN25))</f>
        <v/>
      </c>
      <c r="AL25" s="44" t="str">
        <f t="shared" si="7"/>
        <v>do</v>
      </c>
      <c r="AM25" s="37">
        <f t="shared" si="31"/>
        <v>42236</v>
      </c>
      <c r="AN25" s="26">
        <f t="shared" si="19"/>
        <v>0</v>
      </c>
      <c r="AO25" s="207"/>
      <c r="AP25" s="24" t="str">
        <f>IF(AS25=0,"",SUM($E$6:$E$36,$J$6:$J$34,$O$6:$O$36,$T$6:$T$35,$Y$6:$Y$36,$AD$6:$AD$35,$AI$6:$AI$36,$AN$6:$AN$36,$AS$6:AS25))</f>
        <v/>
      </c>
      <c r="AQ25" s="44" t="str">
        <f t="shared" si="8"/>
        <v>zo</v>
      </c>
      <c r="AR25" s="37">
        <f t="shared" si="32"/>
        <v>42267</v>
      </c>
      <c r="AS25" s="26">
        <f t="shared" si="20"/>
        <v>0</v>
      </c>
      <c r="AT25" s="207"/>
      <c r="AU25" s="24" t="str">
        <f>IF(AX25=0,"",SUM($E$6:$E$36,$J$6:$J$34,$O$6:$O$36,$T$6:$T$35,$Y$6:$Y$36,$AD$6:$AD$35,$AI$6:$AI$36,$AN$6:$AN$36,$AS$6:$AS$35,$AX$6:AX25))</f>
        <v/>
      </c>
      <c r="AV25" s="44" t="str">
        <f t="shared" si="9"/>
        <v>di</v>
      </c>
      <c r="AW25" s="37">
        <f t="shared" si="33"/>
        <v>42297</v>
      </c>
      <c r="AX25" s="26">
        <f t="shared" si="21"/>
        <v>0</v>
      </c>
      <c r="AY25" s="207"/>
      <c r="AZ25" s="24" t="str">
        <f>IF(BC25=0,"",SUM($E$6:$E$36,$J$6:$J$34,$O$6:$O$36,$T$6:$T$35,$Y$6:$Y$36,$AD$6:$AD$35,$AI$6:$AI$36,$AN$6:$AN$36,$AS$6:$AS$35,$AX$6:$AX$36,$BC$6:BC25))</f>
        <v/>
      </c>
      <c r="BA25" s="44" t="str">
        <f t="shared" si="10"/>
        <v>vr</v>
      </c>
      <c r="BB25" s="37">
        <f t="shared" si="34"/>
        <v>42328</v>
      </c>
      <c r="BC25" s="26">
        <f t="shared" si="22"/>
        <v>0</v>
      </c>
      <c r="BD25" s="207"/>
      <c r="BE25" s="24" t="str">
        <f>IF(BH25=0,"",SUM($E$6:$E$36,$J$6:$J$34,$O$6:$O$36,$T$6:$T$35,$Y$6:$Y$36,$AD$6:$AD$35,$AI$6:$AI$36,$AN$6:$AN$36,$AS$6:$AS$35,$AX$6:$AX$36,$BC$6:$BC$35,$BH$6:BH25))</f>
        <v/>
      </c>
      <c r="BF25" s="44" t="str">
        <f t="shared" si="11"/>
        <v>zo</v>
      </c>
      <c r="BG25" s="37">
        <f t="shared" si="35"/>
        <v>42358</v>
      </c>
      <c r="BH25" s="26">
        <f t="shared" si="23"/>
        <v>0</v>
      </c>
      <c r="BI25" s="207"/>
      <c r="BJ25" s="19"/>
      <c r="BK25" s="19"/>
      <c r="BL25" s="19"/>
      <c r="BM25" s="19"/>
      <c r="BN25" s="19"/>
      <c r="BO25" s="19"/>
      <c r="BP25" s="19"/>
      <c r="BQ25" s="33"/>
      <c r="BR25" s="33"/>
      <c r="BS25" s="33"/>
      <c r="BT25" s="33"/>
      <c r="BU25" s="33"/>
      <c r="BV25" s="33"/>
      <c r="BW25" s="33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88" ht="12" customHeight="1">
      <c r="A26" s="22"/>
      <c r="B26" s="24" t="str">
        <f>IF(E26=0,"",SUM($E$6:E26))</f>
        <v/>
      </c>
      <c r="C26" s="36" t="str">
        <f t="shared" si="0"/>
        <v>wo</v>
      </c>
      <c r="D26" s="37">
        <f t="shared" si="24"/>
        <v>42025</v>
      </c>
      <c r="E26" s="32">
        <f t="shared" si="36"/>
        <v>0</v>
      </c>
      <c r="F26" s="56"/>
      <c r="G26" s="24" t="str">
        <f>IF(J26=0,"",SUM($E$6:$E$36,$J$6:J26))</f>
        <v/>
      </c>
      <c r="H26" s="44" t="str">
        <f t="shared" si="1"/>
        <v>za</v>
      </c>
      <c r="I26" s="37">
        <f t="shared" si="25"/>
        <v>42056</v>
      </c>
      <c r="J26" s="41">
        <f t="shared" si="13"/>
        <v>0</v>
      </c>
      <c r="K26" s="56"/>
      <c r="L26" s="24" t="str">
        <f>IF(O26=0,"",SUM($E$6:$E$36,$J$6:$J$34,$O$6:O26))</f>
        <v/>
      </c>
      <c r="M26" s="44" t="str">
        <f t="shared" si="2"/>
        <v>za</v>
      </c>
      <c r="N26" s="37">
        <f t="shared" si="26"/>
        <v>42084</v>
      </c>
      <c r="O26" s="41">
        <f t="shared" si="14"/>
        <v>0</v>
      </c>
      <c r="P26" s="207"/>
      <c r="Q26" s="24" t="str">
        <f>IF(T26=0,"",SUM($E$6:$E$36,$J$6:$J$34,$O$6:$O$36,$T$6:T26))</f>
        <v/>
      </c>
      <c r="R26" s="44" t="str">
        <f t="shared" si="3"/>
        <v>di</v>
      </c>
      <c r="S26" s="37">
        <f t="shared" si="27"/>
        <v>42115</v>
      </c>
      <c r="T26" s="26">
        <f t="shared" si="15"/>
        <v>0</v>
      </c>
      <c r="U26" s="207"/>
      <c r="V26" s="24" t="str">
        <f>IF(Y26=0,"",SUM($E$6:$E$36,$J$6:$J$34,$O$6:$O$36,$T$6:$T$35,$Y$6:Y26))</f>
        <v/>
      </c>
      <c r="W26" s="44" t="str">
        <f t="shared" si="4"/>
        <v>do</v>
      </c>
      <c r="X26" s="37">
        <f t="shared" si="28"/>
        <v>42145</v>
      </c>
      <c r="Y26" s="26">
        <f t="shared" si="16"/>
        <v>0</v>
      </c>
      <c r="Z26" s="207"/>
      <c r="AA26" s="24" t="str">
        <f>IF(AD26=0,"",SUM($E$6:$E$36,$J$6:$J$34,$O$6:$O$36,$T$6:$T$35,$Y$6:$Y$36,$AD$6:AD26))</f>
        <v/>
      </c>
      <c r="AB26" s="44" t="str">
        <f t="shared" si="5"/>
        <v>zo</v>
      </c>
      <c r="AC26" s="37">
        <f t="shared" si="29"/>
        <v>42176</v>
      </c>
      <c r="AD26" s="26">
        <f t="shared" si="17"/>
        <v>0</v>
      </c>
      <c r="AE26" s="207"/>
      <c r="AF26" s="24" t="str">
        <f>IF(AI26=0,"",SUM($E$6:$E$36,$J$6:$J$34,$O$6:$O$36,$T$6:$T$35,$Y$6:$Y$36,$AD$6:$AD$35,$AI$6:AI26))</f>
        <v/>
      </c>
      <c r="AG26" s="44" t="str">
        <f t="shared" si="6"/>
        <v>di</v>
      </c>
      <c r="AH26" s="37">
        <f t="shared" si="30"/>
        <v>42206</v>
      </c>
      <c r="AI26" s="26">
        <f t="shared" si="18"/>
        <v>0</v>
      </c>
      <c r="AJ26" s="207"/>
      <c r="AK26" s="24" t="str">
        <f>IF(AN26=0,"",SUM($E$6:$E$36,$J$6:$J$34,$O$6:$O$36,$T$6:$T$35,$Y$6:$Y$36,$AD$6:$AD$35,$AI$6:$AI$36,$AN$6:AN26))</f>
        <v/>
      </c>
      <c r="AL26" s="44" t="str">
        <f t="shared" si="7"/>
        <v>vr</v>
      </c>
      <c r="AM26" s="37">
        <f t="shared" si="31"/>
        <v>42237</v>
      </c>
      <c r="AN26" s="26">
        <f t="shared" si="19"/>
        <v>0</v>
      </c>
      <c r="AO26" s="207"/>
      <c r="AP26" s="24">
        <f>IF(AS26=0,"",SUM($E$6:$E$36,$J$6:$J$34,$O$6:$O$36,$T$6:$T$35,$Y$6:$Y$36,$AD$6:$AD$35,$AI$6:$AI$36,$AN$6:$AN$36,$AS$6:AS26))</f>
        <v>39</v>
      </c>
      <c r="AQ26" s="44" t="str">
        <f t="shared" si="8"/>
        <v>ma</v>
      </c>
      <c r="AR26" s="37">
        <f t="shared" si="32"/>
        <v>42268</v>
      </c>
      <c r="AS26" s="26">
        <f t="shared" si="20"/>
        <v>1</v>
      </c>
      <c r="AT26" s="207"/>
      <c r="AU26" s="24" t="str">
        <f>IF(AX26=0,"",SUM($E$6:$E$36,$J$6:$J$34,$O$6:$O$36,$T$6:$T$35,$Y$6:$Y$36,$AD$6:$AD$35,$AI$6:$AI$36,$AN$6:$AN$36,$AS$6:$AS$35,$AX$6:AX26))</f>
        <v/>
      </c>
      <c r="AV26" s="44" t="str">
        <f t="shared" si="9"/>
        <v>wo</v>
      </c>
      <c r="AW26" s="37">
        <f t="shared" si="33"/>
        <v>42298</v>
      </c>
      <c r="AX26" s="26">
        <f t="shared" si="21"/>
        <v>0</v>
      </c>
      <c r="AY26" s="207"/>
      <c r="AZ26" s="24" t="str">
        <f>IF(BC26=0,"",SUM($E$6:$E$36,$J$6:$J$34,$O$6:$O$36,$T$6:$T$35,$Y$6:$Y$36,$AD$6:$AD$35,$AI$6:$AI$36,$AN$6:$AN$36,$AS$6:$AS$35,$AX$6:$AX$36,$BC$6:BC26))</f>
        <v/>
      </c>
      <c r="BA26" s="44" t="str">
        <f t="shared" si="10"/>
        <v>za</v>
      </c>
      <c r="BB26" s="37">
        <f t="shared" si="34"/>
        <v>42329</v>
      </c>
      <c r="BC26" s="26">
        <f t="shared" si="22"/>
        <v>0</v>
      </c>
      <c r="BD26" s="207"/>
      <c r="BE26" s="24">
        <f>IF(BH26=0,"",SUM($E$6:$E$36,$J$6:$J$34,$O$6:$O$36,$T$6:$T$35,$Y$6:$Y$36,$AD$6:$AD$35,$AI$6:$AI$36,$AN$6:$AN$36,$AS$6:$AS$35,$AX$6:$AX$36,$BC$6:$BC$35,$BH$6:BH26))</f>
        <v>52</v>
      </c>
      <c r="BF26" s="44" t="str">
        <f t="shared" si="11"/>
        <v>ma</v>
      </c>
      <c r="BG26" s="37">
        <f t="shared" si="35"/>
        <v>42359</v>
      </c>
      <c r="BH26" s="26">
        <f t="shared" si="23"/>
        <v>1</v>
      </c>
      <c r="BI26" s="207"/>
      <c r="BJ26" s="19"/>
      <c r="BK26" s="19"/>
      <c r="BL26" s="19"/>
      <c r="BM26" s="19"/>
      <c r="BN26" s="19"/>
      <c r="BO26" s="19"/>
      <c r="BP26" s="19"/>
      <c r="BQ26" s="33"/>
      <c r="BR26" s="33"/>
      <c r="BS26" s="33"/>
      <c r="BT26" s="33"/>
      <c r="BU26" s="33"/>
      <c r="BV26" s="33"/>
      <c r="BW26" s="33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88" ht="12" customHeight="1">
      <c r="A27" s="22"/>
      <c r="B27" s="24" t="str">
        <f>IF(E27=0,"",SUM($E$6:E27))</f>
        <v/>
      </c>
      <c r="C27" s="36" t="str">
        <f t="shared" si="0"/>
        <v>do</v>
      </c>
      <c r="D27" s="37">
        <f t="shared" si="24"/>
        <v>42026</v>
      </c>
      <c r="E27" s="32">
        <f t="shared" si="36"/>
        <v>0</v>
      </c>
      <c r="F27" s="56"/>
      <c r="G27" s="24" t="str">
        <f>IF(J27=0,"",SUM($E$6:$E$36,$J$6:J27))</f>
        <v/>
      </c>
      <c r="H27" s="44" t="str">
        <f t="shared" si="1"/>
        <v>zo</v>
      </c>
      <c r="I27" s="37">
        <f t="shared" si="25"/>
        <v>42057</v>
      </c>
      <c r="J27" s="41">
        <f t="shared" si="13"/>
        <v>0</v>
      </c>
      <c r="K27" s="56"/>
      <c r="L27" s="24" t="str">
        <f>IF(O27=0,"",SUM($E$6:$E$36,$J$6:$J$34,$O$6:O27))</f>
        <v/>
      </c>
      <c r="M27" s="44" t="str">
        <f t="shared" si="2"/>
        <v>zo</v>
      </c>
      <c r="N27" s="37">
        <f t="shared" si="26"/>
        <v>42085</v>
      </c>
      <c r="O27" s="41">
        <f t="shared" si="14"/>
        <v>0</v>
      </c>
      <c r="P27" s="207"/>
      <c r="Q27" s="24" t="str">
        <f>IF(T27=0,"",SUM($E$6:$E$36,$J$6:$J$34,$O$6:$O$36,$T$6:T27))</f>
        <v/>
      </c>
      <c r="R27" s="44" t="str">
        <f t="shared" si="3"/>
        <v>wo</v>
      </c>
      <c r="S27" s="37">
        <f t="shared" si="27"/>
        <v>42116</v>
      </c>
      <c r="T27" s="26">
        <f t="shared" si="15"/>
        <v>0</v>
      </c>
      <c r="U27" s="207"/>
      <c r="V27" s="24" t="str">
        <f>IF(Y27=0,"",SUM($E$6:$E$36,$J$6:$J$34,$O$6:$O$36,$T$6:$T$35,$Y$6:Y27))</f>
        <v/>
      </c>
      <c r="W27" s="44" t="str">
        <f t="shared" si="4"/>
        <v>vr</v>
      </c>
      <c r="X27" s="37">
        <f t="shared" si="28"/>
        <v>42146</v>
      </c>
      <c r="Y27" s="26">
        <f t="shared" si="16"/>
        <v>0</v>
      </c>
      <c r="Z27" s="207"/>
      <c r="AA27" s="24">
        <f>IF(AD27=0,"",SUM($E$6:$E$36,$J$6:$J$34,$O$6:$O$36,$T$6:$T$35,$Y$6:$Y$36,$AD$6:AD27))</f>
        <v>26</v>
      </c>
      <c r="AB27" s="44" t="str">
        <f t="shared" si="5"/>
        <v>ma</v>
      </c>
      <c r="AC27" s="37">
        <f t="shared" si="29"/>
        <v>42177</v>
      </c>
      <c r="AD27" s="26">
        <f t="shared" si="17"/>
        <v>1</v>
      </c>
      <c r="AE27" s="207"/>
      <c r="AF27" s="24" t="str">
        <f>IF(AI27=0,"",SUM($E$6:$E$36,$J$6:$J$34,$O$6:$O$36,$T$6:$T$35,$Y$6:$Y$36,$AD$6:$AD$35,$AI$6:AI27))</f>
        <v/>
      </c>
      <c r="AG27" s="44" t="str">
        <f t="shared" si="6"/>
        <v>wo</v>
      </c>
      <c r="AH27" s="37">
        <f t="shared" si="30"/>
        <v>42207</v>
      </c>
      <c r="AI27" s="26">
        <f t="shared" si="18"/>
        <v>0</v>
      </c>
      <c r="AJ27" s="207"/>
      <c r="AK27" s="24" t="str">
        <f>IF(AN27=0,"",SUM($E$6:$E$36,$J$6:$J$34,$O$6:$O$36,$T$6:$T$35,$Y$6:$Y$36,$AD$6:$AD$35,$AI$6:$AI$36,$AN$6:AN27))</f>
        <v/>
      </c>
      <c r="AL27" s="44" t="str">
        <f t="shared" si="7"/>
        <v>za</v>
      </c>
      <c r="AM27" s="37">
        <f t="shared" si="31"/>
        <v>42238</v>
      </c>
      <c r="AN27" s="26">
        <f t="shared" si="19"/>
        <v>0</v>
      </c>
      <c r="AO27" s="207"/>
      <c r="AP27" s="24" t="str">
        <f>IF(AS27=0,"",SUM($E$6:$E$36,$J$6:$J$34,$O$6:$O$36,$T$6:$T$35,$Y$6:$Y$36,$AD$6:$AD$35,$AI$6:$AI$36,$AN$6:$AN$36,$AS$6:AS27))</f>
        <v/>
      </c>
      <c r="AQ27" s="44" t="str">
        <f t="shared" si="8"/>
        <v>di</v>
      </c>
      <c r="AR27" s="37">
        <f t="shared" si="32"/>
        <v>42269</v>
      </c>
      <c r="AS27" s="26">
        <f t="shared" si="20"/>
        <v>0</v>
      </c>
      <c r="AT27" s="207"/>
      <c r="AU27" s="24" t="str">
        <f>IF(AX27=0,"",SUM($E$6:$E$36,$J$6:$J$34,$O$6:$O$36,$T$6:$T$35,$Y$6:$Y$36,$AD$6:$AD$35,$AI$6:$AI$36,$AN$6:$AN$36,$AS$6:$AS$35,$AX$6:AX27))</f>
        <v/>
      </c>
      <c r="AV27" s="44" t="str">
        <f t="shared" si="9"/>
        <v>do</v>
      </c>
      <c r="AW27" s="37">
        <f t="shared" si="33"/>
        <v>42299</v>
      </c>
      <c r="AX27" s="26">
        <f t="shared" si="21"/>
        <v>0</v>
      </c>
      <c r="AY27" s="207"/>
      <c r="AZ27" s="24" t="str">
        <f>IF(BC27=0,"",SUM($E$6:$E$36,$J$6:$J$34,$O$6:$O$36,$T$6:$T$35,$Y$6:$Y$36,$AD$6:$AD$35,$AI$6:$AI$36,$AN$6:$AN$36,$AS$6:$AS$35,$AX$6:$AX$36,$BC$6:BC27))</f>
        <v/>
      </c>
      <c r="BA27" s="44" t="str">
        <f t="shared" si="10"/>
        <v>zo</v>
      </c>
      <c r="BB27" s="37">
        <f t="shared" si="34"/>
        <v>42330</v>
      </c>
      <c r="BC27" s="26">
        <f t="shared" si="22"/>
        <v>0</v>
      </c>
      <c r="BD27" s="207"/>
      <c r="BE27" s="24" t="str">
        <f>IF(BH27=0,"",SUM($E$6:$E$36,$J$6:$J$34,$O$6:$O$36,$T$6:$T$35,$Y$6:$Y$36,$AD$6:$AD$35,$AI$6:$AI$36,$AN$6:$AN$36,$AS$6:$AS$35,$AX$6:$AX$36,$BC$6:$BC$35,$BH$6:BH27))</f>
        <v/>
      </c>
      <c r="BF27" s="44" t="str">
        <f t="shared" si="11"/>
        <v>di</v>
      </c>
      <c r="BG27" s="37">
        <f t="shared" si="35"/>
        <v>42360</v>
      </c>
      <c r="BH27" s="26">
        <f t="shared" si="23"/>
        <v>0</v>
      </c>
      <c r="BI27" s="207"/>
      <c r="BJ27" s="19"/>
      <c r="BK27" s="19"/>
      <c r="BL27" s="19"/>
      <c r="BM27" s="19"/>
      <c r="BN27" s="19"/>
      <c r="BO27" s="19"/>
      <c r="BP27" s="19"/>
      <c r="BQ27" s="33"/>
      <c r="BR27" s="33"/>
      <c r="BS27" s="33"/>
      <c r="BT27" s="33"/>
      <c r="BU27" s="33"/>
      <c r="BV27" s="33"/>
      <c r="BW27" s="33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88" ht="12" customHeight="1">
      <c r="A28" s="22"/>
      <c r="B28" s="24" t="str">
        <f>IF(E28=0,"",SUM($E$6:E28))</f>
        <v/>
      </c>
      <c r="C28" s="36" t="str">
        <f t="shared" si="0"/>
        <v>vr</v>
      </c>
      <c r="D28" s="37">
        <f t="shared" si="24"/>
        <v>42027</v>
      </c>
      <c r="E28" s="32">
        <f t="shared" si="36"/>
        <v>0</v>
      </c>
      <c r="F28" s="56"/>
      <c r="G28" s="24">
        <f>IF(J28=0,"",SUM($E$6:$E$36,$J$6:J28))</f>
        <v>9</v>
      </c>
      <c r="H28" s="44" t="str">
        <f t="shared" si="1"/>
        <v>ma</v>
      </c>
      <c r="I28" s="37">
        <f t="shared" si="25"/>
        <v>42058</v>
      </c>
      <c r="J28" s="41">
        <f t="shared" si="13"/>
        <v>1</v>
      </c>
      <c r="K28" s="56"/>
      <c r="L28" s="24">
        <f>IF(O28=0,"",SUM($E$6:$E$36,$J$6:$J$34,$O$6:O28))</f>
        <v>13</v>
      </c>
      <c r="M28" s="44" t="str">
        <f t="shared" si="2"/>
        <v>ma</v>
      </c>
      <c r="N28" s="37">
        <f t="shared" si="26"/>
        <v>42086</v>
      </c>
      <c r="O28" s="41">
        <f t="shared" si="14"/>
        <v>1</v>
      </c>
      <c r="P28" s="207"/>
      <c r="Q28" s="24" t="str">
        <f>IF(T28=0,"",SUM($E$6:$E$36,$J$6:$J$34,$O$6:$O$36,$T$6:T28))</f>
        <v/>
      </c>
      <c r="R28" s="44" t="str">
        <f t="shared" si="3"/>
        <v>do</v>
      </c>
      <c r="S28" s="37">
        <f t="shared" si="27"/>
        <v>42117</v>
      </c>
      <c r="T28" s="26">
        <f t="shared" si="15"/>
        <v>0</v>
      </c>
      <c r="U28" s="207"/>
      <c r="V28" s="24" t="str">
        <f>IF(Y28=0,"",SUM($E$6:$E$36,$J$6:$J$34,$O$6:$O$36,$T$6:$T$35,$Y$6:Y28))</f>
        <v/>
      </c>
      <c r="W28" s="44" t="str">
        <f t="shared" si="4"/>
        <v>za</v>
      </c>
      <c r="X28" s="37">
        <f t="shared" si="28"/>
        <v>42147</v>
      </c>
      <c r="Y28" s="26">
        <f t="shared" si="16"/>
        <v>0</v>
      </c>
      <c r="Z28" s="207"/>
      <c r="AA28" s="24" t="str">
        <f>IF(AD28=0,"",SUM($E$6:$E$36,$J$6:$J$34,$O$6:$O$36,$T$6:$T$35,$Y$6:$Y$36,$AD$6:AD28))</f>
        <v/>
      </c>
      <c r="AB28" s="44" t="str">
        <f t="shared" si="5"/>
        <v>di</v>
      </c>
      <c r="AC28" s="37">
        <f t="shared" si="29"/>
        <v>42178</v>
      </c>
      <c r="AD28" s="26">
        <f t="shared" si="17"/>
        <v>0</v>
      </c>
      <c r="AE28" s="207"/>
      <c r="AF28" s="24" t="str">
        <f>IF(AI28=0,"",SUM($E$6:$E$36,$J$6:$J$34,$O$6:$O$36,$T$6:$T$35,$Y$6:$Y$36,$AD$6:$AD$35,$AI$6:AI28))</f>
        <v/>
      </c>
      <c r="AG28" s="44" t="str">
        <f t="shared" si="6"/>
        <v>do</v>
      </c>
      <c r="AH28" s="37">
        <f t="shared" si="30"/>
        <v>42208</v>
      </c>
      <c r="AI28" s="26">
        <f t="shared" si="18"/>
        <v>0</v>
      </c>
      <c r="AJ28" s="207"/>
      <c r="AK28" s="24" t="str">
        <f>IF(AN28=0,"",SUM($E$6:$E$36,$J$6:$J$34,$O$6:$O$36,$T$6:$T$35,$Y$6:$Y$36,$AD$6:$AD$35,$AI$6:$AI$36,$AN$6:AN28))</f>
        <v/>
      </c>
      <c r="AL28" s="44" t="str">
        <f t="shared" si="7"/>
        <v>zo</v>
      </c>
      <c r="AM28" s="37">
        <f t="shared" si="31"/>
        <v>42239</v>
      </c>
      <c r="AN28" s="26">
        <f t="shared" si="19"/>
        <v>0</v>
      </c>
      <c r="AO28" s="207"/>
      <c r="AP28" s="24" t="str">
        <f>IF(AS28=0,"",SUM($E$6:$E$36,$J$6:$J$34,$O$6:$O$36,$T$6:$T$35,$Y$6:$Y$36,$AD$6:$AD$35,$AI$6:$AI$36,$AN$6:$AN$36,$AS$6:AS28))</f>
        <v/>
      </c>
      <c r="AQ28" s="44" t="str">
        <f t="shared" si="8"/>
        <v>wo</v>
      </c>
      <c r="AR28" s="37">
        <f t="shared" si="32"/>
        <v>42270</v>
      </c>
      <c r="AS28" s="26">
        <f t="shared" si="20"/>
        <v>0</v>
      </c>
      <c r="AT28" s="207"/>
      <c r="AU28" s="24" t="str">
        <f>IF(AX28=0,"",SUM($E$6:$E$36,$J$6:$J$34,$O$6:$O$36,$T$6:$T$35,$Y$6:$Y$36,$AD$6:$AD$35,$AI$6:$AI$36,$AN$6:$AN$36,$AS$6:$AS$35,$AX$6:AX28))</f>
        <v/>
      </c>
      <c r="AV28" s="44" t="str">
        <f t="shared" si="9"/>
        <v>vr</v>
      </c>
      <c r="AW28" s="37">
        <f t="shared" si="33"/>
        <v>42300</v>
      </c>
      <c r="AX28" s="26">
        <f t="shared" si="21"/>
        <v>0</v>
      </c>
      <c r="AY28" s="207"/>
      <c r="AZ28" s="24">
        <f>IF(BC28=0,"",SUM($E$6:$E$36,$J$6:$J$34,$O$6:$O$36,$T$6:$T$35,$Y$6:$Y$36,$AD$6:$AD$35,$AI$6:$AI$36,$AN$6:$AN$36,$AS$6:$AS$35,$AX$6:$AX$36,$BC$6:BC28))</f>
        <v>48</v>
      </c>
      <c r="BA28" s="44" t="str">
        <f t="shared" si="10"/>
        <v>ma</v>
      </c>
      <c r="BB28" s="37">
        <f t="shared" si="34"/>
        <v>42331</v>
      </c>
      <c r="BC28" s="26">
        <f t="shared" si="22"/>
        <v>1</v>
      </c>
      <c r="BD28" s="207"/>
      <c r="BE28" s="24" t="str">
        <f>IF(BH28=0,"",SUM($E$6:$E$36,$J$6:$J$34,$O$6:$O$36,$T$6:$T$35,$Y$6:$Y$36,$AD$6:$AD$35,$AI$6:$AI$36,$AN$6:$AN$36,$AS$6:$AS$35,$AX$6:$AX$36,$BC$6:$BC$35,$BH$6:BH28))</f>
        <v/>
      </c>
      <c r="BF28" s="44" t="str">
        <f t="shared" si="11"/>
        <v>wo</v>
      </c>
      <c r="BG28" s="37">
        <f t="shared" si="35"/>
        <v>42361</v>
      </c>
      <c r="BH28" s="26">
        <f t="shared" si="23"/>
        <v>0</v>
      </c>
      <c r="BI28" s="207"/>
      <c r="BJ28" s="205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0"/>
      <c r="CC28" s="10"/>
      <c r="CD28" s="10"/>
      <c r="CE28" s="10"/>
      <c r="CF28" s="10"/>
      <c r="CG28" s="10"/>
      <c r="CH28" s="10"/>
      <c r="CI28" s="10"/>
      <c r="CJ28" s="10"/>
    </row>
    <row r="29" spans="1:88" ht="12" customHeight="1">
      <c r="A29" s="22"/>
      <c r="B29" s="24" t="str">
        <f>IF(E29=0,"",SUM($E$6:E29))</f>
        <v/>
      </c>
      <c r="C29" s="36" t="str">
        <f t="shared" si="0"/>
        <v>za</v>
      </c>
      <c r="D29" s="37">
        <f t="shared" si="24"/>
        <v>42028</v>
      </c>
      <c r="E29" s="32">
        <f t="shared" si="36"/>
        <v>0</v>
      </c>
      <c r="F29" s="56"/>
      <c r="G29" s="24" t="str">
        <f>IF(J29=0,"",SUM($E$6:$E$36,$J$6:J29))</f>
        <v/>
      </c>
      <c r="H29" s="44" t="str">
        <f t="shared" si="1"/>
        <v>di</v>
      </c>
      <c r="I29" s="37">
        <f t="shared" si="25"/>
        <v>42059</v>
      </c>
      <c r="J29" s="41">
        <f t="shared" si="13"/>
        <v>0</v>
      </c>
      <c r="K29" s="56"/>
      <c r="L29" s="24" t="str">
        <f>IF(O29=0,"",SUM($E$6:$E$36,$J$6:$J$34,$O$6:O29))</f>
        <v/>
      </c>
      <c r="M29" s="44" t="str">
        <f t="shared" si="2"/>
        <v>di</v>
      </c>
      <c r="N29" s="37">
        <f t="shared" si="26"/>
        <v>42087</v>
      </c>
      <c r="O29" s="41">
        <f t="shared" si="14"/>
        <v>0</v>
      </c>
      <c r="P29" s="207"/>
      <c r="Q29" s="24" t="str">
        <f>IF(T29=0,"",SUM($E$6:$E$36,$J$6:$J$34,$O$6:$O$36,$T$6:T29))</f>
        <v/>
      </c>
      <c r="R29" s="44" t="str">
        <f t="shared" si="3"/>
        <v>vr</v>
      </c>
      <c r="S29" s="37">
        <f t="shared" si="27"/>
        <v>42118</v>
      </c>
      <c r="T29" s="26">
        <f t="shared" si="15"/>
        <v>0</v>
      </c>
      <c r="U29" s="207"/>
      <c r="V29" s="24" t="str">
        <f>IF(Y29=0,"",SUM($E$6:$E$36,$J$6:$J$34,$O$6:$O$36,$T$6:$T$35,$Y$6:Y29))</f>
        <v/>
      </c>
      <c r="W29" s="44" t="str">
        <f t="shared" si="4"/>
        <v>zo</v>
      </c>
      <c r="X29" s="37">
        <f t="shared" si="28"/>
        <v>42148</v>
      </c>
      <c r="Y29" s="26">
        <f t="shared" si="16"/>
        <v>0</v>
      </c>
      <c r="Z29" s="207"/>
      <c r="AA29" s="24" t="str">
        <f>IF(AD29=0,"",SUM($E$6:$E$36,$J$6:$J$34,$O$6:$O$36,$T$6:$T$35,$Y$6:$Y$36,$AD$6:AD29))</f>
        <v/>
      </c>
      <c r="AB29" s="44" t="str">
        <f t="shared" si="5"/>
        <v>wo</v>
      </c>
      <c r="AC29" s="37">
        <f t="shared" si="29"/>
        <v>42179</v>
      </c>
      <c r="AD29" s="26">
        <f t="shared" si="17"/>
        <v>0</v>
      </c>
      <c r="AE29" s="207"/>
      <c r="AF29" s="24" t="str">
        <f>IF(AI29=0,"",SUM($E$6:$E$36,$J$6:$J$34,$O$6:$O$36,$T$6:$T$35,$Y$6:$Y$36,$AD$6:$AD$35,$AI$6:AI29))</f>
        <v/>
      </c>
      <c r="AG29" s="44" t="str">
        <f t="shared" si="6"/>
        <v>vr</v>
      </c>
      <c r="AH29" s="37">
        <f t="shared" si="30"/>
        <v>42209</v>
      </c>
      <c r="AI29" s="26">
        <f t="shared" si="18"/>
        <v>0</v>
      </c>
      <c r="AJ29" s="207"/>
      <c r="AK29" s="24">
        <f>IF(AN29=0,"",SUM($E$6:$E$36,$J$6:$J$34,$O$6:$O$36,$T$6:$T$35,$Y$6:$Y$36,$AD$6:$AD$35,$AI$6:$AI$36,$AN$6:AN29))</f>
        <v>35</v>
      </c>
      <c r="AL29" s="44" t="str">
        <f t="shared" si="7"/>
        <v>ma</v>
      </c>
      <c r="AM29" s="37">
        <f t="shared" si="31"/>
        <v>42240</v>
      </c>
      <c r="AN29" s="26">
        <f t="shared" si="19"/>
        <v>1</v>
      </c>
      <c r="AO29" s="207"/>
      <c r="AP29" s="24" t="str">
        <f>IF(AS29=0,"",SUM($E$6:$E$36,$J$6:$J$34,$O$6:$O$36,$T$6:$T$35,$Y$6:$Y$36,$AD$6:$AD$35,$AI$6:$AI$36,$AN$6:$AN$36,$AS$6:AS29))</f>
        <v/>
      </c>
      <c r="AQ29" s="44" t="str">
        <f t="shared" si="8"/>
        <v>do</v>
      </c>
      <c r="AR29" s="37">
        <f t="shared" si="32"/>
        <v>42271</v>
      </c>
      <c r="AS29" s="26">
        <f t="shared" si="20"/>
        <v>0</v>
      </c>
      <c r="AT29" s="207"/>
      <c r="AU29" s="24" t="str">
        <f>IF(AX29=0,"",SUM($E$6:$E$36,$J$6:$J$34,$O$6:$O$36,$T$6:$T$35,$Y$6:$Y$36,$AD$6:$AD$35,$AI$6:$AI$36,$AN$6:$AN$36,$AS$6:$AS$35,$AX$6:AX29))</f>
        <v/>
      </c>
      <c r="AV29" s="44" t="str">
        <f t="shared" si="9"/>
        <v>za</v>
      </c>
      <c r="AW29" s="37">
        <f t="shared" si="33"/>
        <v>42301</v>
      </c>
      <c r="AX29" s="26">
        <f t="shared" si="21"/>
        <v>0</v>
      </c>
      <c r="AY29" s="207"/>
      <c r="AZ29" s="24" t="str">
        <f>IF(BC29=0,"",SUM($E$6:$E$36,$J$6:$J$34,$O$6:$O$36,$T$6:$T$35,$Y$6:$Y$36,$AD$6:$AD$35,$AI$6:$AI$36,$AN$6:$AN$36,$AS$6:$AS$35,$AX$6:$AX$36,$BC$6:BC29))</f>
        <v/>
      </c>
      <c r="BA29" s="44" t="str">
        <f t="shared" si="10"/>
        <v>di</v>
      </c>
      <c r="BB29" s="37">
        <f t="shared" si="34"/>
        <v>42332</v>
      </c>
      <c r="BC29" s="26">
        <f t="shared" si="22"/>
        <v>0</v>
      </c>
      <c r="BD29" s="207"/>
      <c r="BE29" s="24" t="str">
        <f>IF(BH29=0,"",SUM($E$6:$E$36,$J$6:$J$34,$O$6:$O$36,$T$6:$T$35,$Y$6:$Y$36,$AD$6:$AD$35,$AI$6:$AI$36,$AN$6:$AN$36,$AS$6:$AS$35,$AX$6:$AX$36,$BC$6:$BC$35,$BH$6:BH29))</f>
        <v/>
      </c>
      <c r="BF29" s="44" t="str">
        <f t="shared" si="11"/>
        <v>do</v>
      </c>
      <c r="BG29" s="37">
        <f t="shared" si="35"/>
        <v>42362</v>
      </c>
      <c r="BH29" s="26">
        <f t="shared" si="23"/>
        <v>0</v>
      </c>
      <c r="BI29" s="207"/>
      <c r="BJ29" s="205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0"/>
      <c r="CC29" s="10"/>
      <c r="CD29" s="10"/>
      <c r="CE29" s="10"/>
      <c r="CF29" s="10"/>
      <c r="CG29" s="10"/>
      <c r="CH29" s="10"/>
      <c r="CI29" s="10"/>
      <c r="CJ29" s="10"/>
    </row>
    <row r="30" spans="1:88" ht="12" customHeight="1">
      <c r="A30" s="22"/>
      <c r="B30" s="24" t="str">
        <f>IF(E30=0,"",SUM($E$6:E30))</f>
        <v/>
      </c>
      <c r="C30" s="36" t="str">
        <f t="shared" si="0"/>
        <v>zo</v>
      </c>
      <c r="D30" s="37">
        <f t="shared" si="24"/>
        <v>42029</v>
      </c>
      <c r="E30" s="32">
        <f t="shared" si="36"/>
        <v>0</v>
      </c>
      <c r="F30" s="56"/>
      <c r="G30" s="24" t="str">
        <f>IF(J30=0,"",SUM($E$6:$E$36,$J$6:J30))</f>
        <v/>
      </c>
      <c r="H30" s="44" t="str">
        <f t="shared" si="1"/>
        <v>wo</v>
      </c>
      <c r="I30" s="37">
        <f t="shared" si="25"/>
        <v>42060</v>
      </c>
      <c r="J30" s="41">
        <f t="shared" si="13"/>
        <v>0</v>
      </c>
      <c r="K30" s="56"/>
      <c r="L30" s="24" t="str">
        <f>IF(O30=0,"",SUM($E$6:$E$36,$J$6:$J$34,$O$6:O30))</f>
        <v/>
      </c>
      <c r="M30" s="44" t="str">
        <f t="shared" si="2"/>
        <v>wo</v>
      </c>
      <c r="N30" s="37">
        <f t="shared" si="26"/>
        <v>42088</v>
      </c>
      <c r="O30" s="41">
        <f t="shared" si="14"/>
        <v>0</v>
      </c>
      <c r="P30" s="207"/>
      <c r="Q30" s="24" t="str">
        <f>IF(T30=0,"",SUM($E$6:$E$36,$J$6:$J$34,$O$6:$O$36,$T$6:T30))</f>
        <v/>
      </c>
      <c r="R30" s="44" t="str">
        <f t="shared" si="3"/>
        <v>za</v>
      </c>
      <c r="S30" s="37">
        <f t="shared" si="27"/>
        <v>42119</v>
      </c>
      <c r="T30" s="26">
        <f t="shared" si="15"/>
        <v>0</v>
      </c>
      <c r="U30" s="207"/>
      <c r="V30" s="24">
        <f>IF(Y30=0,"",SUM($E$6:$E$36,$J$6:$J$34,$O$6:$O$36,$T$6:$T$35,$Y$6:Y30))</f>
        <v>22</v>
      </c>
      <c r="W30" s="44" t="str">
        <f t="shared" si="4"/>
        <v>ma</v>
      </c>
      <c r="X30" s="37">
        <f t="shared" si="28"/>
        <v>42149</v>
      </c>
      <c r="Y30" s="26">
        <f t="shared" si="16"/>
        <v>1</v>
      </c>
      <c r="Z30" s="207"/>
      <c r="AA30" s="24" t="str">
        <f>IF(AD30=0,"",SUM($E$6:$E$36,$J$6:$J$34,$O$6:$O$36,$T$6:$T$35,$Y$6:$Y$36,$AD$6:AD30))</f>
        <v/>
      </c>
      <c r="AB30" s="44" t="str">
        <f t="shared" si="5"/>
        <v>do</v>
      </c>
      <c r="AC30" s="37">
        <f t="shared" si="29"/>
        <v>42180</v>
      </c>
      <c r="AD30" s="26">
        <f t="shared" si="17"/>
        <v>0</v>
      </c>
      <c r="AE30" s="207"/>
      <c r="AF30" s="24" t="str">
        <f>IF(AI30=0,"",SUM($E$6:$E$36,$J$6:$J$34,$O$6:$O$36,$T$6:$T$35,$Y$6:$Y$36,$AD$6:$AD$35,$AI$6:AI30))</f>
        <v/>
      </c>
      <c r="AG30" s="44" t="str">
        <f t="shared" si="6"/>
        <v>za</v>
      </c>
      <c r="AH30" s="37">
        <f t="shared" si="30"/>
        <v>42210</v>
      </c>
      <c r="AI30" s="26">
        <f t="shared" si="18"/>
        <v>0</v>
      </c>
      <c r="AJ30" s="207"/>
      <c r="AK30" s="24" t="str">
        <f>IF(AN30=0,"",SUM($E$6:$E$36,$J$6:$J$34,$O$6:$O$36,$T$6:$T$35,$Y$6:$Y$36,$AD$6:$AD$35,$AI$6:$AI$36,$AN$6:AN30))</f>
        <v/>
      </c>
      <c r="AL30" s="44" t="str">
        <f t="shared" si="7"/>
        <v>di</v>
      </c>
      <c r="AM30" s="37">
        <f t="shared" si="31"/>
        <v>42241</v>
      </c>
      <c r="AN30" s="26">
        <f t="shared" si="19"/>
        <v>0</v>
      </c>
      <c r="AO30" s="207"/>
      <c r="AP30" s="24" t="str">
        <f>IF(AS30=0,"",SUM($E$6:$E$36,$J$6:$J$34,$O$6:$O$36,$T$6:$T$35,$Y$6:$Y$36,$AD$6:$AD$35,$AI$6:$AI$36,$AN$6:$AN$36,$AS$6:AS30))</f>
        <v/>
      </c>
      <c r="AQ30" s="44" t="str">
        <f t="shared" si="8"/>
        <v>vr</v>
      </c>
      <c r="AR30" s="37">
        <f t="shared" si="32"/>
        <v>42272</v>
      </c>
      <c r="AS30" s="26">
        <f t="shared" si="20"/>
        <v>0</v>
      </c>
      <c r="AT30" s="207"/>
      <c r="AU30" s="24" t="str">
        <f>IF(AX30=0,"",SUM($E$6:$E$36,$J$6:$J$34,$O$6:$O$36,$T$6:$T$35,$Y$6:$Y$36,$AD$6:$AD$35,$AI$6:$AI$36,$AN$6:$AN$36,$AS$6:$AS$35,$AX$6:AX30))</f>
        <v/>
      </c>
      <c r="AV30" s="44" t="str">
        <f t="shared" si="9"/>
        <v>zo</v>
      </c>
      <c r="AW30" s="37">
        <f t="shared" si="33"/>
        <v>42302</v>
      </c>
      <c r="AX30" s="26">
        <f t="shared" si="21"/>
        <v>0</v>
      </c>
      <c r="AY30" s="207"/>
      <c r="AZ30" s="24" t="str">
        <f>IF(BC30=0,"",SUM($E$6:$E$36,$J$6:$J$34,$O$6:$O$36,$T$6:$T$35,$Y$6:$Y$36,$AD$6:$AD$35,$AI$6:$AI$36,$AN$6:$AN$36,$AS$6:$AS$35,$AX$6:$AX$36,$BC$6:BC30))</f>
        <v/>
      </c>
      <c r="BA30" s="44" t="str">
        <f t="shared" si="10"/>
        <v>wo</v>
      </c>
      <c r="BB30" s="37">
        <f t="shared" si="34"/>
        <v>42333</v>
      </c>
      <c r="BC30" s="26">
        <f t="shared" si="22"/>
        <v>0</v>
      </c>
      <c r="BD30" s="207"/>
      <c r="BE30" s="24" t="str">
        <f>IF(BH30=0,"",SUM($E$6:$E$36,$J$6:$J$34,$O$6:$O$36,$T$6:$T$35,$Y$6:$Y$36,$AD$6:$AD$35,$AI$6:$AI$36,$AN$6:$AN$36,$AS$6:$AS$35,$AX$6:$AX$36,$BC$6:$BC$35,$BH$6:BH30))</f>
        <v/>
      </c>
      <c r="BF30" s="44" t="str">
        <f t="shared" si="11"/>
        <v>vr</v>
      </c>
      <c r="BG30" s="37">
        <f t="shared" si="35"/>
        <v>42363</v>
      </c>
      <c r="BH30" s="26">
        <f t="shared" si="23"/>
        <v>0</v>
      </c>
      <c r="BI30" s="207"/>
      <c r="BJ30" s="205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0"/>
      <c r="CC30" s="10"/>
      <c r="CD30" s="10"/>
      <c r="CE30" s="10"/>
      <c r="CF30" s="10"/>
      <c r="CG30" s="10"/>
      <c r="CH30" s="10"/>
      <c r="CI30" s="10"/>
      <c r="CJ30" s="10"/>
    </row>
    <row r="31" spans="1:88" ht="12" customHeight="1">
      <c r="A31" s="22"/>
      <c r="B31" s="24">
        <f>IF(E31=0,"",SUM($E$6:E31))</f>
        <v>5</v>
      </c>
      <c r="C31" s="36" t="str">
        <f t="shared" si="0"/>
        <v>ma</v>
      </c>
      <c r="D31" s="37">
        <f t="shared" si="24"/>
        <v>42030</v>
      </c>
      <c r="E31" s="32">
        <f t="shared" si="36"/>
        <v>1</v>
      </c>
      <c r="F31" s="56"/>
      <c r="G31" s="24" t="str">
        <f>IF(J31=0,"",SUM($E$6:$E$36,$J$6:J31))</f>
        <v/>
      </c>
      <c r="H31" s="44" t="str">
        <f t="shared" si="1"/>
        <v>do</v>
      </c>
      <c r="I31" s="37">
        <f t="shared" si="25"/>
        <v>42061</v>
      </c>
      <c r="J31" s="41">
        <f t="shared" si="13"/>
        <v>0</v>
      </c>
      <c r="K31" s="56"/>
      <c r="L31" s="24" t="str">
        <f>IF(O31=0,"",SUM($E$6:$E$36,$J$6:$J$34,$O$6:O31))</f>
        <v/>
      </c>
      <c r="M31" s="44" t="str">
        <f t="shared" si="2"/>
        <v>do</v>
      </c>
      <c r="N31" s="37">
        <f t="shared" si="26"/>
        <v>42089</v>
      </c>
      <c r="O31" s="41">
        <f t="shared" si="14"/>
        <v>0</v>
      </c>
      <c r="P31" s="207"/>
      <c r="Q31" s="24" t="str">
        <f>IF(T31=0,"",SUM($E$6:$E$36,$J$6:$J$34,$O$6:$O$36,$T$6:T31))</f>
        <v/>
      </c>
      <c r="R31" s="44" t="str">
        <f t="shared" si="3"/>
        <v>zo</v>
      </c>
      <c r="S31" s="37">
        <f t="shared" si="27"/>
        <v>42120</v>
      </c>
      <c r="T31" s="26">
        <f t="shared" si="15"/>
        <v>0</v>
      </c>
      <c r="U31" s="207"/>
      <c r="V31" s="24" t="str">
        <f>IF(Y31=0,"",SUM($E$6:$E$36,$J$6:$J$34,$O$6:$O$36,$T$6:$T$35,$Y$6:Y31))</f>
        <v/>
      </c>
      <c r="W31" s="44" t="str">
        <f t="shared" si="4"/>
        <v>di</v>
      </c>
      <c r="X31" s="37">
        <f t="shared" si="28"/>
        <v>42150</v>
      </c>
      <c r="Y31" s="26">
        <f t="shared" si="16"/>
        <v>0</v>
      </c>
      <c r="Z31" s="207"/>
      <c r="AA31" s="24" t="str">
        <f>IF(AD31=0,"",SUM($E$6:$E$36,$J$6:$J$34,$O$6:$O$36,$T$6:$T$35,$Y$6:$Y$36,$AD$6:AD31))</f>
        <v/>
      </c>
      <c r="AB31" s="44" t="str">
        <f t="shared" si="5"/>
        <v>vr</v>
      </c>
      <c r="AC31" s="37">
        <f t="shared" si="29"/>
        <v>42181</v>
      </c>
      <c r="AD31" s="26">
        <f t="shared" si="17"/>
        <v>0</v>
      </c>
      <c r="AE31" s="207"/>
      <c r="AF31" s="24" t="str">
        <f>IF(AI31=0,"",SUM($E$6:$E$36,$J$6:$J$34,$O$6:$O$36,$T$6:$T$35,$Y$6:$Y$36,$AD$6:$AD$35,$AI$6:AI31))</f>
        <v/>
      </c>
      <c r="AG31" s="44" t="str">
        <f t="shared" si="6"/>
        <v>zo</v>
      </c>
      <c r="AH31" s="37">
        <f t="shared" si="30"/>
        <v>42211</v>
      </c>
      <c r="AI31" s="26">
        <f t="shared" si="18"/>
        <v>0</v>
      </c>
      <c r="AJ31" s="207"/>
      <c r="AK31" s="24" t="str">
        <f>IF(AN31=0,"",SUM($E$6:$E$36,$J$6:$J$34,$O$6:$O$36,$T$6:$T$35,$Y$6:$Y$36,$AD$6:$AD$35,$AI$6:$AI$36,$AN$6:AN31))</f>
        <v/>
      </c>
      <c r="AL31" s="44" t="str">
        <f t="shared" si="7"/>
        <v>wo</v>
      </c>
      <c r="AM31" s="37">
        <f t="shared" si="31"/>
        <v>42242</v>
      </c>
      <c r="AN31" s="26">
        <f t="shared" si="19"/>
        <v>0</v>
      </c>
      <c r="AO31" s="207"/>
      <c r="AP31" s="24" t="str">
        <f>IF(AS31=0,"",SUM($E$6:$E$36,$J$6:$J$34,$O$6:$O$36,$T$6:$T$35,$Y$6:$Y$36,$AD$6:$AD$35,$AI$6:$AI$36,$AN$6:$AN$36,$AS$6:AS31))</f>
        <v/>
      </c>
      <c r="AQ31" s="44" t="str">
        <f t="shared" si="8"/>
        <v>za</v>
      </c>
      <c r="AR31" s="37">
        <f t="shared" si="32"/>
        <v>42273</v>
      </c>
      <c r="AS31" s="26">
        <f t="shared" si="20"/>
        <v>0</v>
      </c>
      <c r="AT31" s="207"/>
      <c r="AU31" s="24">
        <f>IF(AX31=0,"",SUM($E$6:$E$36,$J$6:$J$34,$O$6:$O$36,$T$6:$T$35,$Y$6:$Y$36,$AD$6:$AD$35,$AI$6:$AI$36,$AN$6:$AN$36,$AS$6:$AS$35,$AX$6:AX31))</f>
        <v>44</v>
      </c>
      <c r="AV31" s="44" t="str">
        <f t="shared" si="9"/>
        <v>ma</v>
      </c>
      <c r="AW31" s="37">
        <f t="shared" si="33"/>
        <v>42303</v>
      </c>
      <c r="AX31" s="26">
        <f t="shared" si="21"/>
        <v>1</v>
      </c>
      <c r="AY31" s="207"/>
      <c r="AZ31" s="24" t="str">
        <f>IF(BC31=0,"",SUM($E$6:$E$36,$J$6:$J$34,$O$6:$O$36,$T$6:$T$35,$Y$6:$Y$36,$AD$6:$AD$35,$AI$6:$AI$36,$AN$6:$AN$36,$AS$6:$AS$35,$AX$6:$AX$36,$BC$6:BC31))</f>
        <v/>
      </c>
      <c r="BA31" s="44" t="str">
        <f t="shared" si="10"/>
        <v>do</v>
      </c>
      <c r="BB31" s="37">
        <f t="shared" si="34"/>
        <v>42334</v>
      </c>
      <c r="BC31" s="26">
        <f t="shared" si="22"/>
        <v>0</v>
      </c>
      <c r="BD31" s="207"/>
      <c r="BE31" s="24" t="str">
        <f>IF(BH31=0,"",SUM($E$6:$E$36,$J$6:$J$34,$O$6:$O$36,$T$6:$T$35,$Y$6:$Y$36,$AD$6:$AD$35,$AI$6:$AI$36,$AN$6:$AN$36,$AS$6:$AS$35,$AX$6:$AX$36,$BC$6:$BC$35,$BH$6:BH31))</f>
        <v/>
      </c>
      <c r="BF31" s="44" t="str">
        <f t="shared" si="11"/>
        <v>za</v>
      </c>
      <c r="BG31" s="37">
        <f t="shared" si="35"/>
        <v>42364</v>
      </c>
      <c r="BH31" s="26">
        <f t="shared" si="23"/>
        <v>0</v>
      </c>
      <c r="BI31" s="207"/>
      <c r="BJ31" s="205"/>
      <c r="BK31" s="157"/>
      <c r="BL31" s="157">
        <f t="shared" ref="BL31:BL36" si="37">IF(BE31="",0,BE31)</f>
        <v>0</v>
      </c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0"/>
      <c r="CC31" s="10"/>
      <c r="CD31" s="10"/>
      <c r="CE31" s="10"/>
      <c r="CF31" s="10"/>
      <c r="CG31" s="10"/>
      <c r="CH31" s="10"/>
      <c r="CI31" s="10"/>
      <c r="CJ31" s="10"/>
    </row>
    <row r="32" spans="1:88" ht="12" customHeight="1">
      <c r="A32" s="22"/>
      <c r="B32" s="24" t="str">
        <f>IF(E32=0,"",SUM($E$6:E32))</f>
        <v/>
      </c>
      <c r="C32" s="36" t="str">
        <f t="shared" si="0"/>
        <v>di</v>
      </c>
      <c r="D32" s="37">
        <f t="shared" si="24"/>
        <v>42031</v>
      </c>
      <c r="E32" s="32">
        <f t="shared" si="36"/>
        <v>0</v>
      </c>
      <c r="F32" s="56"/>
      <c r="G32" s="24" t="str">
        <f>IF(J32=0,"",SUM($E$6:$E$36,$J$6:J32))</f>
        <v/>
      </c>
      <c r="H32" s="44" t="str">
        <f t="shared" si="1"/>
        <v>vr</v>
      </c>
      <c r="I32" s="37">
        <f t="shared" si="25"/>
        <v>42062</v>
      </c>
      <c r="J32" s="41">
        <f t="shared" si="13"/>
        <v>0</v>
      </c>
      <c r="K32" s="56"/>
      <c r="L32" s="24" t="str">
        <f>IF(O32=0,"",SUM($E$6:$E$36,$J$6:$J$34,$O$6:O32))</f>
        <v/>
      </c>
      <c r="M32" s="44" t="str">
        <f t="shared" si="2"/>
        <v>vr</v>
      </c>
      <c r="N32" s="37">
        <f t="shared" si="26"/>
        <v>42090</v>
      </c>
      <c r="O32" s="41">
        <f t="shared" si="14"/>
        <v>0</v>
      </c>
      <c r="P32" s="207"/>
      <c r="Q32" s="24">
        <f>IF(T32=0,"",SUM($E$6:$E$36,$J$6:$J$34,$O$6:$O$36,$T$6:T32))</f>
        <v>18</v>
      </c>
      <c r="R32" s="44" t="str">
        <f t="shared" si="3"/>
        <v>ma</v>
      </c>
      <c r="S32" s="37">
        <f t="shared" si="27"/>
        <v>42121</v>
      </c>
      <c r="T32" s="26">
        <f t="shared" si="15"/>
        <v>1</v>
      </c>
      <c r="U32" s="207"/>
      <c r="V32" s="24" t="str">
        <f>IF(Y32=0,"",SUM($E$6:$E$36,$J$6:$J$34,$O$6:$O$36,$T$6:$T$35,$Y$6:Y32))</f>
        <v/>
      </c>
      <c r="W32" s="44" t="str">
        <f t="shared" si="4"/>
        <v>wo</v>
      </c>
      <c r="X32" s="37">
        <f t="shared" si="28"/>
        <v>42151</v>
      </c>
      <c r="Y32" s="26">
        <f t="shared" si="16"/>
        <v>0</v>
      </c>
      <c r="Z32" s="207"/>
      <c r="AA32" s="24" t="str">
        <f>IF(AD32=0,"",SUM($E$6:$E$36,$J$6:$J$34,$O$6:$O$36,$T$6:$T$35,$Y$6:$Y$36,$AD$6:AD32))</f>
        <v/>
      </c>
      <c r="AB32" s="44" t="str">
        <f t="shared" si="5"/>
        <v>za</v>
      </c>
      <c r="AC32" s="37">
        <f t="shared" si="29"/>
        <v>42182</v>
      </c>
      <c r="AD32" s="26">
        <f t="shared" si="17"/>
        <v>0</v>
      </c>
      <c r="AE32" s="207"/>
      <c r="AF32" s="24">
        <f>IF(AI32=0,"",SUM($E$6:$E$36,$J$6:$J$34,$O$6:$O$36,$T$6:$T$35,$Y$6:$Y$36,$AD$6:$AD$35,$AI$6:AI32))</f>
        <v>31</v>
      </c>
      <c r="AG32" s="44" t="str">
        <f t="shared" si="6"/>
        <v>ma</v>
      </c>
      <c r="AH32" s="37">
        <f t="shared" si="30"/>
        <v>42212</v>
      </c>
      <c r="AI32" s="26">
        <f t="shared" si="18"/>
        <v>1</v>
      </c>
      <c r="AJ32" s="207"/>
      <c r="AK32" s="24" t="str">
        <f>IF(AN32=0,"",SUM($E$6:$E$36,$J$6:$J$34,$O$6:$O$36,$T$6:$T$35,$Y$6:$Y$36,$AD$6:$AD$35,$AI$6:$AI$36,$AN$6:AN32))</f>
        <v/>
      </c>
      <c r="AL32" s="44" t="str">
        <f t="shared" si="7"/>
        <v>do</v>
      </c>
      <c r="AM32" s="37">
        <f t="shared" si="31"/>
        <v>42243</v>
      </c>
      <c r="AN32" s="26">
        <f t="shared" si="19"/>
        <v>0</v>
      </c>
      <c r="AO32" s="207"/>
      <c r="AP32" s="24" t="str">
        <f>IF(AS32=0,"",SUM($E$6:$E$36,$J$6:$J$34,$O$6:$O$36,$T$6:$T$35,$Y$6:$Y$36,$AD$6:$AD$35,$AI$6:$AI$36,$AN$6:$AN$36,$AS$6:AS32))</f>
        <v/>
      </c>
      <c r="AQ32" s="44" t="str">
        <f t="shared" si="8"/>
        <v>zo</v>
      </c>
      <c r="AR32" s="37">
        <f t="shared" si="32"/>
        <v>42274</v>
      </c>
      <c r="AS32" s="26">
        <f t="shared" si="20"/>
        <v>0</v>
      </c>
      <c r="AT32" s="207"/>
      <c r="AU32" s="24" t="str">
        <f>IF(AX32=0,"",SUM($E$6:$E$36,$J$6:$J$34,$O$6:$O$36,$T$6:$T$35,$Y$6:$Y$36,$AD$6:$AD$35,$AI$6:$AI$36,$AN$6:$AN$36,$AS$6:$AS$35,$AX$6:AX32))</f>
        <v/>
      </c>
      <c r="AV32" s="44" t="str">
        <f t="shared" si="9"/>
        <v>di</v>
      </c>
      <c r="AW32" s="37">
        <f t="shared" si="33"/>
        <v>42304</v>
      </c>
      <c r="AX32" s="26">
        <f t="shared" si="21"/>
        <v>0</v>
      </c>
      <c r="AY32" s="207"/>
      <c r="AZ32" s="24" t="str">
        <f>IF(BC32=0,"",SUM($E$6:$E$36,$J$6:$J$34,$O$6:$O$36,$T$6:$T$35,$Y$6:$Y$36,$AD$6:$AD$35,$AI$6:$AI$36,$AN$6:$AN$36,$AS$6:$AS$35,$AX$6:$AX$36,$BC$6:BC32))</f>
        <v/>
      </c>
      <c r="BA32" s="44" t="str">
        <f t="shared" si="10"/>
        <v>vr</v>
      </c>
      <c r="BB32" s="37">
        <f t="shared" si="34"/>
        <v>42335</v>
      </c>
      <c r="BC32" s="26">
        <f t="shared" si="22"/>
        <v>0</v>
      </c>
      <c r="BD32" s="207"/>
      <c r="BE32" s="24" t="str">
        <f>IF(BH32=0,"",SUM($E$6:$E$36,$J$6:$J$34,$O$6:$O$36,$T$6:$T$35,$Y$6:$Y$36,$AD$6:$AD$35,$AI$6:$AI$36,$AN$6:$AN$36,$AS$6:$AS$35,$AX$6:$AX$36,$BC$6:$BC$35,$BH$6:BH32))</f>
        <v/>
      </c>
      <c r="BF32" s="44" t="str">
        <f t="shared" si="11"/>
        <v>zo</v>
      </c>
      <c r="BG32" s="37">
        <f t="shared" si="35"/>
        <v>42365</v>
      </c>
      <c r="BH32" s="26">
        <f t="shared" si="23"/>
        <v>0</v>
      </c>
      <c r="BI32" s="207"/>
      <c r="BJ32" s="205"/>
      <c r="BK32" s="157"/>
      <c r="BL32" s="157">
        <f t="shared" si="37"/>
        <v>0</v>
      </c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0"/>
      <c r="CC32" s="10"/>
      <c r="CD32" s="10"/>
      <c r="CE32" s="10"/>
      <c r="CF32" s="10"/>
      <c r="CG32" s="10"/>
      <c r="CH32" s="10"/>
      <c r="CI32" s="10"/>
      <c r="CJ32" s="10"/>
    </row>
    <row r="33" spans="1:88" ht="12" customHeight="1">
      <c r="A33" s="22"/>
      <c r="B33" s="24" t="str">
        <f>IF(E33=0,"",SUM($E$6:E33))</f>
        <v/>
      </c>
      <c r="C33" s="36" t="str">
        <f t="shared" si="0"/>
        <v>wo</v>
      </c>
      <c r="D33" s="37">
        <f t="shared" si="24"/>
        <v>42032</v>
      </c>
      <c r="E33" s="32">
        <f t="shared" si="36"/>
        <v>0</v>
      </c>
      <c r="F33" s="56"/>
      <c r="G33" s="24" t="str">
        <f>IF(J33=0,"",SUM($E$6:$E$36,$J$6:J33))</f>
        <v/>
      </c>
      <c r="H33" s="44" t="str">
        <f t="shared" si="1"/>
        <v>za</v>
      </c>
      <c r="I33" s="37">
        <f t="shared" si="25"/>
        <v>42063</v>
      </c>
      <c r="J33" s="41">
        <f t="shared" si="13"/>
        <v>0</v>
      </c>
      <c r="K33" s="56"/>
      <c r="L33" s="24" t="str">
        <f>IF(O33=0,"",SUM($E$6:$E$36,$J$6:$J$34,$O$6:O33))</f>
        <v/>
      </c>
      <c r="M33" s="44" t="str">
        <f t="shared" si="2"/>
        <v>za</v>
      </c>
      <c r="N33" s="37">
        <f t="shared" si="26"/>
        <v>42091</v>
      </c>
      <c r="O33" s="41">
        <f t="shared" si="14"/>
        <v>0</v>
      </c>
      <c r="P33" s="207"/>
      <c r="Q33" s="24" t="str">
        <f>IF(T33=0,"",SUM($E$6:$E$36,$J$6:$J$34,$O$6:$O$36,$T$6:T33))</f>
        <v/>
      </c>
      <c r="R33" s="44" t="str">
        <f t="shared" si="3"/>
        <v>di</v>
      </c>
      <c r="S33" s="37">
        <f t="shared" si="27"/>
        <v>42122</v>
      </c>
      <c r="T33" s="26">
        <f t="shared" si="15"/>
        <v>0</v>
      </c>
      <c r="U33" s="207"/>
      <c r="V33" s="24" t="str">
        <f>IF(Y33=0,"",SUM($E$6:$E$36,$J$6:$J$34,$O$6:$O$36,$T$6:$T$35,$Y$6:Y33))</f>
        <v/>
      </c>
      <c r="W33" s="44" t="str">
        <f t="shared" si="4"/>
        <v>do</v>
      </c>
      <c r="X33" s="37">
        <f t="shared" si="28"/>
        <v>42152</v>
      </c>
      <c r="Y33" s="26">
        <f t="shared" si="16"/>
        <v>0</v>
      </c>
      <c r="Z33" s="207"/>
      <c r="AA33" s="24" t="str">
        <f>IF(AD33=0,"",SUM($E$6:$E$36,$J$6:$J$34,$O$6:$O$36,$T$6:$T$35,$Y$6:$Y$36,$AD$6:AD33))</f>
        <v/>
      </c>
      <c r="AB33" s="44" t="str">
        <f t="shared" si="5"/>
        <v>zo</v>
      </c>
      <c r="AC33" s="37">
        <f t="shared" si="29"/>
        <v>42183</v>
      </c>
      <c r="AD33" s="26">
        <f t="shared" si="17"/>
        <v>0</v>
      </c>
      <c r="AE33" s="207"/>
      <c r="AF33" s="24" t="str">
        <f>IF(AI33=0,"",SUM($E$6:$E$36,$J$6:$J$34,$O$6:$O$36,$T$6:$T$35,$Y$6:$Y$36,$AD$6:$AD$35,$AI$6:AI33))</f>
        <v/>
      </c>
      <c r="AG33" s="44" t="str">
        <f t="shared" si="6"/>
        <v>di</v>
      </c>
      <c r="AH33" s="37">
        <f t="shared" si="30"/>
        <v>42213</v>
      </c>
      <c r="AI33" s="26">
        <f t="shared" si="18"/>
        <v>0</v>
      </c>
      <c r="AJ33" s="207"/>
      <c r="AK33" s="24" t="str">
        <f>IF(AN33=0,"",SUM($E$6:$E$36,$J$6:$J$34,$O$6:$O$36,$T$6:$T$35,$Y$6:$Y$36,$AD$6:$AD$35,$AI$6:$AI$36,$AN$6:AN33))</f>
        <v/>
      </c>
      <c r="AL33" s="44" t="str">
        <f t="shared" si="7"/>
        <v>vr</v>
      </c>
      <c r="AM33" s="37">
        <f t="shared" si="31"/>
        <v>42244</v>
      </c>
      <c r="AN33" s="26">
        <f t="shared" si="19"/>
        <v>0</v>
      </c>
      <c r="AO33" s="207"/>
      <c r="AP33" s="24">
        <f>IF(AS33=0,"",SUM($E$6:$E$36,$J$6:$J$34,$O$6:$O$36,$T$6:$T$35,$Y$6:$Y$36,$AD$6:$AD$35,$AI$6:$AI$36,$AN$6:$AN$36,$AS$6:AS33))</f>
        <v>40</v>
      </c>
      <c r="AQ33" s="44" t="str">
        <f t="shared" si="8"/>
        <v>ma</v>
      </c>
      <c r="AR33" s="37">
        <f t="shared" si="32"/>
        <v>42275</v>
      </c>
      <c r="AS33" s="26">
        <f t="shared" si="20"/>
        <v>1</v>
      </c>
      <c r="AT33" s="207"/>
      <c r="AU33" s="24" t="str">
        <f>IF(AX33=0,"",SUM($E$6:$E$36,$J$6:$J$34,$O$6:$O$36,$T$6:$T$35,$Y$6:$Y$36,$AD$6:$AD$35,$AI$6:$AI$36,$AN$6:$AN$36,$AS$6:$AS$35,$AX$6:AX33))</f>
        <v/>
      </c>
      <c r="AV33" s="44" t="str">
        <f t="shared" si="9"/>
        <v>wo</v>
      </c>
      <c r="AW33" s="37">
        <f t="shared" si="33"/>
        <v>42305</v>
      </c>
      <c r="AX33" s="26">
        <f t="shared" si="21"/>
        <v>0</v>
      </c>
      <c r="AY33" s="207"/>
      <c r="AZ33" s="24" t="str">
        <f>IF(BC33=0,"",SUM($E$6:$E$36,$J$6:$J$34,$O$6:$O$36,$T$6:$T$35,$Y$6:$Y$36,$AD$6:$AD$35,$AI$6:$AI$36,$AN$6:$AN$36,$AS$6:$AS$35,$AX$6:$AX$36,$BC$6:BC33))</f>
        <v/>
      </c>
      <c r="BA33" s="44" t="str">
        <f t="shared" si="10"/>
        <v>za</v>
      </c>
      <c r="BB33" s="37">
        <f t="shared" si="34"/>
        <v>42336</v>
      </c>
      <c r="BC33" s="26">
        <f t="shared" si="22"/>
        <v>0</v>
      </c>
      <c r="BD33" s="207"/>
      <c r="BE33" s="24">
        <f>IF(BH33=0,"",SUM($E$6:$E$36,$J$6:$J$34,$O$6:$O$36,$T$6:$T$35,$Y$6:$Y$36,$AD$6:$AD$35,$AI$6:$AI$36,$AN$6:$AN$36,$AS$6:$AS$35,$AX$6:$AX$36,$BC$6:$BC$35,$BH$6:BH33))</f>
        <v>53</v>
      </c>
      <c r="BF33" s="44" t="str">
        <f t="shared" si="11"/>
        <v>ma</v>
      </c>
      <c r="BG33" s="37">
        <f t="shared" si="35"/>
        <v>42366</v>
      </c>
      <c r="BH33" s="26">
        <f t="shared" si="23"/>
        <v>1</v>
      </c>
      <c r="BI33" s="207"/>
      <c r="BJ33" s="205"/>
      <c r="BK33" s="157"/>
      <c r="BL33" s="157">
        <f t="shared" si="37"/>
        <v>53</v>
      </c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0"/>
      <c r="CC33" s="10"/>
      <c r="CD33" s="10"/>
      <c r="CE33" s="10"/>
      <c r="CF33" s="10"/>
      <c r="CG33" s="10"/>
      <c r="CH33" s="10"/>
      <c r="CI33" s="10"/>
      <c r="CJ33" s="10"/>
    </row>
    <row r="34" spans="1:88" ht="12" customHeight="1">
      <c r="A34" s="22"/>
      <c r="B34" s="24" t="str">
        <f>IF(E34=0,"",SUM($E$6:E34))</f>
        <v/>
      </c>
      <c r="C34" s="36" t="str">
        <f t="shared" si="0"/>
        <v>do</v>
      </c>
      <c r="D34" s="37">
        <f t="shared" si="24"/>
        <v>42033</v>
      </c>
      <c r="E34" s="32">
        <f t="shared" si="36"/>
        <v>0</v>
      </c>
      <c r="F34" s="56"/>
      <c r="G34" s="24" t="str">
        <f>IF(H34="","",IF(J34=0,"",SUM(E6:E36,J6:J34)))</f>
        <v/>
      </c>
      <c r="H34" s="45" t="str">
        <f>IF(I34&lt;&gt;"",VLOOKUP(WEEKDAY(I34),dagen,2),"")</f>
        <v/>
      </c>
      <c r="I34" s="39" t="str">
        <f>IF(MOD(YEAR(D6),4)=0,I33+1,"")</f>
        <v/>
      </c>
      <c r="J34" s="41">
        <f t="shared" si="13"/>
        <v>0</v>
      </c>
      <c r="K34" s="56"/>
      <c r="L34" s="24" t="str">
        <f>IF(O34=0,"",SUM($E$6:$E$36,$J$6:$J$34,$O$6:O34))</f>
        <v/>
      </c>
      <c r="M34" s="44" t="str">
        <f t="shared" si="2"/>
        <v>zo</v>
      </c>
      <c r="N34" s="37">
        <f t="shared" si="26"/>
        <v>42092</v>
      </c>
      <c r="O34" s="41">
        <f t="shared" si="14"/>
        <v>0</v>
      </c>
      <c r="P34" s="207"/>
      <c r="Q34" s="24" t="str">
        <f>IF(T34=0,"",SUM($E$6:$E$36,$J$6:$J$34,$O$6:$O$36,$T$6:T34))</f>
        <v/>
      </c>
      <c r="R34" s="44" t="str">
        <f t="shared" si="3"/>
        <v>wo</v>
      </c>
      <c r="S34" s="37">
        <f t="shared" si="27"/>
        <v>42123</v>
      </c>
      <c r="T34" s="26">
        <f t="shared" si="15"/>
        <v>0</v>
      </c>
      <c r="U34" s="207"/>
      <c r="V34" s="24" t="str">
        <f>IF(Y34=0,"",SUM($E$6:$E$36,$J$6:$J$34,$O$6:$O$36,$T$6:$T$35,$Y$6:Y34))</f>
        <v/>
      </c>
      <c r="W34" s="44" t="str">
        <f t="shared" si="4"/>
        <v>vr</v>
      </c>
      <c r="X34" s="37">
        <f t="shared" si="28"/>
        <v>42153</v>
      </c>
      <c r="Y34" s="26">
        <f t="shared" si="16"/>
        <v>0</v>
      </c>
      <c r="Z34" s="207"/>
      <c r="AA34" s="24">
        <f>IF(AD34=0,"",SUM($E$6:$E$36,$J$6:$J$34,$O$6:$O$36,$T$6:$T$35,$Y$6:$Y$36,$AD$6:AD34))</f>
        <v>27</v>
      </c>
      <c r="AB34" s="44" t="str">
        <f t="shared" si="5"/>
        <v>ma</v>
      </c>
      <c r="AC34" s="37">
        <f t="shared" si="29"/>
        <v>42184</v>
      </c>
      <c r="AD34" s="26">
        <f t="shared" si="17"/>
        <v>1</v>
      </c>
      <c r="AE34" s="207"/>
      <c r="AF34" s="24" t="str">
        <f>IF(AI34=0,"",SUM($E$6:$E$36,$J$6:$J$34,$O$6:$O$36,$T$6:$T$35,$Y$6:$Y$36,$AD$6:$AD$35,$AI$6:AI34))</f>
        <v/>
      </c>
      <c r="AG34" s="44" t="str">
        <f t="shared" si="6"/>
        <v>wo</v>
      </c>
      <c r="AH34" s="37">
        <f t="shared" si="30"/>
        <v>42214</v>
      </c>
      <c r="AI34" s="26">
        <f t="shared" si="18"/>
        <v>0</v>
      </c>
      <c r="AJ34" s="207"/>
      <c r="AK34" s="24" t="str">
        <f>IF(AN34=0,"",SUM($E$6:$E$36,$J$6:$J$34,$O$6:$O$36,$T$6:$T$35,$Y$6:$Y$36,$AD$6:$AD$35,$AI$6:$AI$36,$AN$6:AN34))</f>
        <v/>
      </c>
      <c r="AL34" s="44" t="str">
        <f t="shared" si="7"/>
        <v>za</v>
      </c>
      <c r="AM34" s="37">
        <f t="shared" si="31"/>
        <v>42245</v>
      </c>
      <c r="AN34" s="26">
        <f t="shared" si="19"/>
        <v>0</v>
      </c>
      <c r="AO34" s="207"/>
      <c r="AP34" s="24" t="str">
        <f>IF(AS34=0,"",SUM($E$6:$E$36,$J$6:$J$34,$O$6:$O$36,$T$6:$T$35,$Y$6:$Y$36,$AD$6:$AD$35,$AI$6:$AI$36,$AN$6:$AN$36,$AS$6:AS34))</f>
        <v/>
      </c>
      <c r="AQ34" s="44" t="str">
        <f t="shared" si="8"/>
        <v>di</v>
      </c>
      <c r="AR34" s="37">
        <f t="shared" si="32"/>
        <v>42276</v>
      </c>
      <c r="AS34" s="26">
        <f t="shared" si="20"/>
        <v>0</v>
      </c>
      <c r="AT34" s="207"/>
      <c r="AU34" s="24" t="str">
        <f>IF(AX34=0,"",SUM($E$6:$E$36,$J$6:$J$34,$O$6:$O$36,$T$6:$T$35,$Y$6:$Y$36,$AD$6:$AD$35,$AI$6:$AI$36,$AN$6:$AN$36,$AS$6:$AS$35,$AX$6:AX34))</f>
        <v/>
      </c>
      <c r="AV34" s="44" t="str">
        <f t="shared" si="9"/>
        <v>do</v>
      </c>
      <c r="AW34" s="37">
        <f t="shared" si="33"/>
        <v>42306</v>
      </c>
      <c r="AX34" s="26">
        <f t="shared" si="21"/>
        <v>0</v>
      </c>
      <c r="AY34" s="207"/>
      <c r="AZ34" s="24" t="str">
        <f>IF(BC34=0,"",SUM($E$6:$E$36,$J$6:$J$34,$O$6:$O$36,$T$6:$T$35,$Y$6:$Y$36,$AD$6:$AD$35,$AI$6:$AI$36,$AN$6:$AN$36,$AS$6:$AS$35,$AX$6:$AX$36,$BC$6:BC34))</f>
        <v/>
      </c>
      <c r="BA34" s="44" t="str">
        <f t="shared" si="10"/>
        <v>zo</v>
      </c>
      <c r="BB34" s="37">
        <f t="shared" si="34"/>
        <v>42337</v>
      </c>
      <c r="BC34" s="26">
        <f t="shared" si="22"/>
        <v>0</v>
      </c>
      <c r="BD34" s="207"/>
      <c r="BE34" s="24" t="str">
        <f>BK34</f>
        <v/>
      </c>
      <c r="BF34" s="44" t="str">
        <f t="shared" si="11"/>
        <v>di</v>
      </c>
      <c r="BG34" s="37">
        <f t="shared" si="35"/>
        <v>42367</v>
      </c>
      <c r="BH34" s="26">
        <f t="shared" si="23"/>
        <v>0</v>
      </c>
      <c r="BI34" s="207"/>
      <c r="BJ34" s="205"/>
      <c r="BK34" s="157" t="str">
        <f>IF(AND(BH34=1,BE27=52),1,"")</f>
        <v/>
      </c>
      <c r="BL34" s="157">
        <f t="shared" si="37"/>
        <v>0</v>
      </c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0"/>
      <c r="CC34" s="10"/>
      <c r="CD34" s="10"/>
      <c r="CE34" s="10"/>
      <c r="CF34" s="10"/>
      <c r="CG34" s="10"/>
      <c r="CH34" s="10"/>
      <c r="CI34" s="10"/>
      <c r="CJ34" s="10"/>
    </row>
    <row r="35" spans="1:88" ht="12" customHeight="1">
      <c r="A35" s="23"/>
      <c r="B35" s="24" t="str">
        <f>IF(E35=0,"",SUM($E$6:E35))</f>
        <v/>
      </c>
      <c r="C35" s="36" t="str">
        <f t="shared" si="0"/>
        <v>vr</v>
      </c>
      <c r="D35" s="37">
        <f t="shared" si="24"/>
        <v>42034</v>
      </c>
      <c r="E35" s="32">
        <f t="shared" si="36"/>
        <v>0</v>
      </c>
      <c r="F35" s="56"/>
      <c r="G35" s="11"/>
      <c r="H35" s="11"/>
      <c r="I35" s="11"/>
      <c r="J35" s="18"/>
      <c r="K35" s="18"/>
      <c r="L35" s="24">
        <f>IF(O35=0,"",SUM($E$6:$E$36,$J$6:$J$34,$O$6:O35))</f>
        <v>14</v>
      </c>
      <c r="M35" s="44" t="str">
        <f t="shared" si="2"/>
        <v>ma</v>
      </c>
      <c r="N35" s="37">
        <f t="shared" si="26"/>
        <v>42093</v>
      </c>
      <c r="O35" s="41">
        <f t="shared" si="14"/>
        <v>1</v>
      </c>
      <c r="P35" s="207"/>
      <c r="Q35" s="24" t="str">
        <f>IF(T35=0,"",SUM($E$6:$E$36,$J$6:$J$34,$O$6:$O$36,$T$6:T35))</f>
        <v/>
      </c>
      <c r="R35" s="45" t="str">
        <f t="shared" si="3"/>
        <v>do</v>
      </c>
      <c r="S35" s="39">
        <f t="shared" si="27"/>
        <v>42124</v>
      </c>
      <c r="T35" s="26">
        <f t="shared" si="15"/>
        <v>0</v>
      </c>
      <c r="U35" s="207"/>
      <c r="V35" s="24" t="str">
        <f>IF(Y35=0,"",SUM($E$6:$E$36,$J$6:$J$34,$O$6:$O$36,$T$6:$T$35,$Y$6:Y35))</f>
        <v/>
      </c>
      <c r="W35" s="44" t="str">
        <f t="shared" si="4"/>
        <v>za</v>
      </c>
      <c r="X35" s="37">
        <f t="shared" si="28"/>
        <v>42154</v>
      </c>
      <c r="Y35" s="26">
        <f t="shared" si="16"/>
        <v>0</v>
      </c>
      <c r="Z35" s="207"/>
      <c r="AA35" s="24" t="str">
        <f>IF(AD35=0,"",SUM($E$6:$E$36,$J$6:$J$34,$O$6:$O$36,$T$6:$T$35,$Y$6:$Y$36,$AD$6:AD35))</f>
        <v/>
      </c>
      <c r="AB35" s="45" t="str">
        <f t="shared" si="5"/>
        <v>di</v>
      </c>
      <c r="AC35" s="39">
        <f t="shared" si="29"/>
        <v>42185</v>
      </c>
      <c r="AD35" s="26">
        <f t="shared" si="17"/>
        <v>0</v>
      </c>
      <c r="AE35" s="207"/>
      <c r="AF35" s="24" t="str">
        <f>IF(AI35=0,"",SUM($E$6:$E$36,$J$6:$J$34,$O$6:$O$36,$T$6:$T$35,$Y$6:$Y$36,$AD$6:$AD$35,$AI$6:AI35))</f>
        <v/>
      </c>
      <c r="AG35" s="44" t="str">
        <f t="shared" si="6"/>
        <v>do</v>
      </c>
      <c r="AH35" s="37">
        <f t="shared" si="30"/>
        <v>42215</v>
      </c>
      <c r="AI35" s="26">
        <f t="shared" si="18"/>
        <v>0</v>
      </c>
      <c r="AJ35" s="207"/>
      <c r="AK35" s="24" t="str">
        <f>IF(AN35=0,"",SUM($E$6:$E$36,$J$6:$J$34,$O$6:$O$36,$T$6:$T$35,$Y$6:$Y$36,$AD$6:$AD$35,$AI$6:$AI$36,$AN$6:AN35))</f>
        <v/>
      </c>
      <c r="AL35" s="44" t="str">
        <f t="shared" si="7"/>
        <v>zo</v>
      </c>
      <c r="AM35" s="37">
        <f t="shared" si="31"/>
        <v>42246</v>
      </c>
      <c r="AN35" s="26">
        <f t="shared" si="19"/>
        <v>0</v>
      </c>
      <c r="AO35" s="207"/>
      <c r="AP35" s="24" t="str">
        <f>IF(AS35=0,"",SUM($E$6:$E$36,$J$6:$J$34,$O$6:$O$36,$T$6:$T$35,$Y$6:$Y$36,$AD$6:$AD$35,$AI$6:$AI$36,$AN$6:$AN$36,$AS$6:AS35))</f>
        <v/>
      </c>
      <c r="AQ35" s="45" t="str">
        <f t="shared" si="8"/>
        <v>wo</v>
      </c>
      <c r="AR35" s="39">
        <f t="shared" si="32"/>
        <v>42277</v>
      </c>
      <c r="AS35" s="26">
        <f t="shared" si="20"/>
        <v>0</v>
      </c>
      <c r="AT35" s="207"/>
      <c r="AU35" s="24" t="str">
        <f>IF(AX35=0,"",SUM($E$6:$E$36,$J$6:$J$34,$O$6:$O$36,$T$6:$T$35,$Y$6:$Y$36,$AD$6:$AD$35,$AI$6:$AI$36,$AN$6:$AN$36,$AS$6:$AS$35,$AX$6:AX35))</f>
        <v/>
      </c>
      <c r="AV35" s="44" t="str">
        <f t="shared" si="9"/>
        <v>vr</v>
      </c>
      <c r="AW35" s="37">
        <f t="shared" si="33"/>
        <v>42307</v>
      </c>
      <c r="AX35" s="26">
        <f t="shared" si="21"/>
        <v>0</v>
      </c>
      <c r="AY35" s="207"/>
      <c r="AZ35" s="24">
        <f>IF(BC35=0,"",SUM($E$6:$E$36,$J$6:$J$34,$O$6:$O$36,$T$6:$T$35,$Y$6:$Y$36,$AD$6:$AD$35,$AI$6:$AI$36,$AN$6:$AN$36,$AS$6:$AS$35,$AX$6:$AX$36,$BC$6:BC35))</f>
        <v>49</v>
      </c>
      <c r="BA35" s="45" t="str">
        <f t="shared" si="10"/>
        <v>ma</v>
      </c>
      <c r="BB35" s="39">
        <f t="shared" si="34"/>
        <v>42338</v>
      </c>
      <c r="BC35" s="26">
        <f t="shared" si="22"/>
        <v>1</v>
      </c>
      <c r="BD35" s="207"/>
      <c r="BE35" s="24" t="str">
        <f>BK35</f>
        <v/>
      </c>
      <c r="BF35" s="44" t="str">
        <f t="shared" si="11"/>
        <v>wo</v>
      </c>
      <c r="BG35" s="37">
        <f t="shared" si="35"/>
        <v>42368</v>
      </c>
      <c r="BH35" s="26">
        <f t="shared" si="23"/>
        <v>0</v>
      </c>
      <c r="BI35" s="207"/>
      <c r="BJ35" s="205"/>
      <c r="BK35" s="157" t="str">
        <f>IF(AND(BH35=1,BE28=52),1,"")</f>
        <v/>
      </c>
      <c r="BL35" s="157">
        <f t="shared" si="37"/>
        <v>0</v>
      </c>
      <c r="BM35" s="156"/>
      <c r="BN35" s="156" t="s">
        <v>31</v>
      </c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0"/>
      <c r="CC35" s="10"/>
      <c r="CD35" s="10"/>
      <c r="CE35" s="10"/>
      <c r="CF35" s="10"/>
      <c r="CG35" s="10"/>
      <c r="CH35" s="10"/>
      <c r="CI35" s="10"/>
      <c r="CJ35" s="10"/>
    </row>
    <row r="36" spans="1:88" ht="12" customHeight="1">
      <c r="A36" s="23"/>
      <c r="B36" s="24" t="str">
        <f>IF(E36=0,"",SUM($E$6:E36))</f>
        <v/>
      </c>
      <c r="C36" s="38" t="str">
        <f t="shared" si="0"/>
        <v>za</v>
      </c>
      <c r="D36" s="39">
        <f t="shared" si="24"/>
        <v>42035</v>
      </c>
      <c r="E36" s="32">
        <f t="shared" si="36"/>
        <v>0</v>
      </c>
      <c r="F36" s="56"/>
      <c r="G36" s="11"/>
      <c r="H36" s="11"/>
      <c r="I36" s="11"/>
      <c r="J36" s="18"/>
      <c r="K36" s="18"/>
      <c r="L36" s="24" t="str">
        <f>IF(O36=0,"",SUM($E$6:$E$36,$J$6:$J$34,$O$6:O36))</f>
        <v/>
      </c>
      <c r="M36" s="45" t="str">
        <f t="shared" si="2"/>
        <v>di</v>
      </c>
      <c r="N36" s="39">
        <f t="shared" si="26"/>
        <v>42094</v>
      </c>
      <c r="O36" s="41">
        <f t="shared" si="14"/>
        <v>0</v>
      </c>
      <c r="P36" s="207"/>
      <c r="Q36" s="11"/>
      <c r="R36" s="10"/>
      <c r="S36" s="10"/>
      <c r="T36" s="18"/>
      <c r="U36" s="18"/>
      <c r="V36" s="24" t="str">
        <f>IF(Y36=0,"",SUM($E$6:$E$36,$J$6:$J$34,$O$6:$O$36,$T$6:$T$35,$Y$6:Y36))</f>
        <v/>
      </c>
      <c r="W36" s="45" t="str">
        <f t="shared" si="4"/>
        <v>zo</v>
      </c>
      <c r="X36" s="39">
        <f t="shared" si="28"/>
        <v>42155</v>
      </c>
      <c r="Y36" s="26">
        <f t="shared" si="16"/>
        <v>0</v>
      </c>
      <c r="Z36" s="207"/>
      <c r="AA36" s="11"/>
      <c r="AB36" s="10"/>
      <c r="AC36" s="10"/>
      <c r="AD36" s="18"/>
      <c r="AE36" s="18"/>
      <c r="AF36" s="24" t="str">
        <f>IF(AI36=0,"",SUM($E$6:$E$36,$J$6:$J$34,$O$6:$O$36,$T$6:$T$35,$Y$6:$Y$36,$AD$6:$AD$35,$AI$6:AI36))</f>
        <v/>
      </c>
      <c r="AG36" s="45" t="str">
        <f t="shared" si="6"/>
        <v>vr</v>
      </c>
      <c r="AH36" s="39">
        <f t="shared" si="30"/>
        <v>42216</v>
      </c>
      <c r="AI36" s="26">
        <f t="shared" si="18"/>
        <v>0</v>
      </c>
      <c r="AJ36" s="207"/>
      <c r="AK36" s="24">
        <f>IF(AN36=0,"",SUM($E$6:$E$36,$J$6:$J$34,$O$6:$O$36,$T$6:$T$35,$Y$6:$Y$36,$AD$6:$AD$35,$AI$6:$AI$36,$AN$6:AN36))</f>
        <v>36</v>
      </c>
      <c r="AL36" s="45" t="str">
        <f t="shared" si="7"/>
        <v>ma</v>
      </c>
      <c r="AM36" s="39">
        <f t="shared" si="31"/>
        <v>42247</v>
      </c>
      <c r="AN36" s="26">
        <f t="shared" si="19"/>
        <v>1</v>
      </c>
      <c r="AO36" s="207"/>
      <c r="AP36" s="11"/>
      <c r="AQ36" s="10"/>
      <c r="AR36" s="10"/>
      <c r="AS36" s="18"/>
      <c r="AT36" s="18"/>
      <c r="AU36" s="24" t="str">
        <f>IF(AX36=0,"",SUM($E$6:$E$36,$J$6:$J$34,$O$6:$O$36,$T$6:$T$35,$Y$6:$Y$36,$AD$6:$AD$35,$AI$6:$AI$36,$AN$6:$AN$36,$AS$6:$AS$35,$AX$6:AX36))</f>
        <v/>
      </c>
      <c r="AV36" s="45" t="str">
        <f t="shared" si="9"/>
        <v>za</v>
      </c>
      <c r="AW36" s="39">
        <f t="shared" si="33"/>
        <v>42308</v>
      </c>
      <c r="AX36" s="26">
        <f t="shared" si="21"/>
        <v>0</v>
      </c>
      <c r="AY36" s="207"/>
      <c r="AZ36" s="11"/>
      <c r="BA36" s="10"/>
      <c r="BB36" s="10"/>
      <c r="BC36" s="18"/>
      <c r="BD36" s="18"/>
      <c r="BE36" s="24" t="str">
        <f>BK36</f>
        <v/>
      </c>
      <c r="BF36" s="45" t="str">
        <f t="shared" si="11"/>
        <v>do</v>
      </c>
      <c r="BG36" s="39">
        <f t="shared" si="35"/>
        <v>42369</v>
      </c>
      <c r="BH36" s="26">
        <f t="shared" si="23"/>
        <v>0</v>
      </c>
      <c r="BI36" s="207"/>
      <c r="BJ36" s="205"/>
      <c r="BK36" s="157" t="str">
        <f>IF(AND(BH36=1,BE29=52),1,"")</f>
        <v/>
      </c>
      <c r="BL36" s="157">
        <f t="shared" si="37"/>
        <v>0</v>
      </c>
      <c r="BM36" s="156"/>
      <c r="BN36" s="156" t="s">
        <v>1</v>
      </c>
      <c r="BO36" s="156" t="s">
        <v>3</v>
      </c>
      <c r="BP36" s="156" t="s">
        <v>4</v>
      </c>
      <c r="BQ36" s="156" t="s">
        <v>5</v>
      </c>
      <c r="BR36" s="156" t="s">
        <v>6</v>
      </c>
      <c r="BS36" s="156" t="s">
        <v>32</v>
      </c>
      <c r="BT36" s="156" t="s">
        <v>33</v>
      </c>
      <c r="BU36" s="156" t="s">
        <v>9</v>
      </c>
      <c r="BV36" s="156" t="s">
        <v>10</v>
      </c>
      <c r="BW36" s="156" t="s">
        <v>11</v>
      </c>
      <c r="BX36" s="156" t="s">
        <v>12</v>
      </c>
      <c r="BY36" s="156" t="s">
        <v>2</v>
      </c>
      <c r="BZ36" s="156" t="s">
        <v>34</v>
      </c>
      <c r="CA36" s="156"/>
      <c r="CB36" s="10"/>
      <c r="CC36" s="10"/>
      <c r="CD36" s="10"/>
      <c r="CE36" s="10"/>
      <c r="CF36" s="10"/>
      <c r="CG36" s="10"/>
      <c r="CH36" s="10"/>
      <c r="CI36" s="10"/>
      <c r="CJ36" s="10"/>
    </row>
    <row r="37" spans="1:88" ht="12" customHeight="1">
      <c r="A37" s="10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50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1"/>
      <c r="AO37" s="5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205"/>
      <c r="BK37" s="156"/>
      <c r="BL37" s="156"/>
      <c r="BM37" s="156"/>
      <c r="BN37" s="158">
        <f>SUM(F6:F36)</f>
        <v>0</v>
      </c>
      <c r="BO37" s="158">
        <f>SUM(K6:K34)</f>
        <v>0</v>
      </c>
      <c r="BP37" s="158">
        <f>SUM(P6:P36)</f>
        <v>0</v>
      </c>
      <c r="BQ37" s="158">
        <f>SUM(U6:U35)</f>
        <v>0</v>
      </c>
      <c r="BR37" s="158">
        <f>SUM(Z6:Z36)</f>
        <v>0</v>
      </c>
      <c r="BS37" s="158">
        <f>SUM(AE6:AE35)</f>
        <v>0</v>
      </c>
      <c r="BT37" s="158">
        <f>SUM(AJ6:AJ36)</f>
        <v>0</v>
      </c>
      <c r="BU37" s="158">
        <f>SUM(AO6:AO36)</f>
        <v>0</v>
      </c>
      <c r="BV37" s="158">
        <f>SUM(AT6:AT35)</f>
        <v>0</v>
      </c>
      <c r="BW37" s="158">
        <f>SUM(AY6:AY36)</f>
        <v>0</v>
      </c>
      <c r="BX37" s="158">
        <f>SUM(BD6:BD35)</f>
        <v>0</v>
      </c>
      <c r="BY37" s="158">
        <f>SUM(BI6:BI36)</f>
        <v>0</v>
      </c>
      <c r="BZ37" s="159">
        <f>SUM(BN37:BY37)</f>
        <v>0</v>
      </c>
      <c r="CA37" s="156"/>
      <c r="CB37" s="10"/>
      <c r="CC37" s="10"/>
      <c r="CD37" s="10"/>
      <c r="CE37" s="10"/>
      <c r="CF37" s="10"/>
      <c r="CG37" s="10"/>
      <c r="CH37" s="10"/>
      <c r="CI37" s="10"/>
      <c r="CJ37" s="10"/>
    </row>
    <row r="38" spans="1:88" ht="3.75" customHeight="1">
      <c r="A38" s="10"/>
      <c r="B38" s="73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6"/>
      <c r="BJ38" s="205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0"/>
      <c r="CC38" s="10"/>
      <c r="CD38" s="10"/>
      <c r="CE38" s="10"/>
      <c r="CF38" s="10"/>
      <c r="CG38" s="10"/>
      <c r="CH38" s="10"/>
      <c r="CI38" s="10"/>
      <c r="CJ38" s="10"/>
    </row>
    <row r="39" spans="1:88" ht="8.25" customHeight="1">
      <c r="A39" s="10"/>
      <c r="B39" s="101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7"/>
      <c r="P39" s="58"/>
      <c r="Q39" s="58"/>
      <c r="R39" s="58"/>
      <c r="S39" s="58"/>
      <c r="T39" s="58"/>
      <c r="U39" s="58"/>
      <c r="V39" s="58"/>
      <c r="W39" s="80"/>
      <c r="X39" s="80"/>
      <c r="Y39" s="80"/>
      <c r="Z39" s="80"/>
      <c r="AA39" s="80"/>
      <c r="AB39" s="80"/>
      <c r="AC39" s="80"/>
      <c r="AD39" s="80"/>
      <c r="AE39" s="80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61"/>
      <c r="BJ39" s="205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0"/>
      <c r="CC39" s="10"/>
      <c r="CD39" s="10"/>
      <c r="CE39" s="10"/>
      <c r="CF39" s="10"/>
      <c r="CG39" s="10"/>
      <c r="CH39" s="10"/>
      <c r="CI39" s="10"/>
      <c r="CJ39" s="10"/>
    </row>
    <row r="40" spans="1:88">
      <c r="A40" s="10"/>
      <c r="B40" s="101"/>
      <c r="C40" s="102" t="s">
        <v>49</v>
      </c>
      <c r="D40" s="58"/>
      <c r="E40" s="58"/>
      <c r="F40" s="58"/>
      <c r="G40" s="58"/>
      <c r="H40" s="58"/>
      <c r="I40" s="58"/>
      <c r="J40" s="58"/>
      <c r="K40" s="58"/>
      <c r="L40" s="58"/>
      <c r="M40" s="254"/>
      <c r="N40" s="255"/>
      <c r="O40" s="57"/>
      <c r="P40" s="58"/>
      <c r="Q40" s="100"/>
      <c r="R40" s="58"/>
      <c r="S40" s="58"/>
      <c r="T40" s="58"/>
      <c r="U40" s="58"/>
      <c r="V40" s="110" t="s">
        <v>83</v>
      </c>
      <c r="W40" s="80"/>
      <c r="X40" s="80"/>
      <c r="Y40" s="80"/>
      <c r="Z40" s="80"/>
      <c r="AA40" s="80"/>
      <c r="AB40" s="256"/>
      <c r="AC40" s="256"/>
      <c r="AD40" s="59"/>
      <c r="AE40" s="81"/>
      <c r="AF40" s="87"/>
      <c r="AG40" s="277" t="s">
        <v>68</v>
      </c>
      <c r="AH40" s="277"/>
      <c r="AI40" s="277"/>
      <c r="AJ40" s="277"/>
      <c r="AK40" s="277"/>
      <c r="AL40" s="277"/>
      <c r="AM40" s="277"/>
      <c r="AN40" s="277"/>
      <c r="AO40" s="277"/>
      <c r="AP40" s="81"/>
      <c r="AQ40" s="269">
        <f>((M40+M41)*W41)+M43+M44</f>
        <v>0</v>
      </c>
      <c r="AR40" s="269"/>
      <c r="AS40" s="269"/>
      <c r="AT40" s="269"/>
      <c r="AU40" s="90"/>
      <c r="AV40" s="90"/>
      <c r="AW40" s="261" t="s">
        <v>72</v>
      </c>
      <c r="AX40" s="262"/>
      <c r="AY40" s="262"/>
      <c r="AZ40" s="262"/>
      <c r="BA40" s="263"/>
      <c r="BB40" s="91"/>
      <c r="BC40" s="91"/>
      <c r="BD40" s="228" t="s">
        <v>74</v>
      </c>
      <c r="BE40" s="229"/>
      <c r="BF40" s="229"/>
      <c r="BG40" s="230"/>
      <c r="BH40" s="81"/>
      <c r="BI40" s="92"/>
      <c r="BJ40" s="205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0"/>
      <c r="CC40" s="10"/>
      <c r="CD40" s="10"/>
      <c r="CE40" s="10"/>
      <c r="CF40" s="10"/>
      <c r="CG40" s="10"/>
      <c r="CH40" s="10"/>
      <c r="CI40" s="10"/>
      <c r="CJ40" s="10"/>
    </row>
    <row r="41" spans="1:88" ht="15.75" thickBot="1">
      <c r="A41" s="10"/>
      <c r="B41" s="101"/>
      <c r="C41" s="102" t="s">
        <v>50</v>
      </c>
      <c r="D41" s="58"/>
      <c r="E41" s="58"/>
      <c r="F41" s="58"/>
      <c r="G41" s="58"/>
      <c r="H41" s="58"/>
      <c r="I41" s="58"/>
      <c r="J41" s="58"/>
      <c r="K41" s="58"/>
      <c r="L41" s="58"/>
      <c r="M41" s="257"/>
      <c r="N41" s="258"/>
      <c r="O41" s="57"/>
      <c r="P41" s="58"/>
      <c r="Q41" s="105"/>
      <c r="R41" s="58"/>
      <c r="S41" s="58"/>
      <c r="T41" s="58"/>
      <c r="U41" s="58"/>
      <c r="V41" s="110" t="s">
        <v>76</v>
      </c>
      <c r="W41" s="270"/>
      <c r="X41" s="271"/>
      <c r="Y41" s="58"/>
      <c r="Z41" s="58"/>
      <c r="AA41" s="58"/>
      <c r="AB41" s="58"/>
      <c r="AC41" s="58"/>
      <c r="AD41" s="58"/>
      <c r="AE41" s="58"/>
      <c r="AF41" s="87"/>
      <c r="AG41" s="277"/>
      <c r="AH41" s="277"/>
      <c r="AI41" s="277"/>
      <c r="AJ41" s="277"/>
      <c r="AK41" s="277"/>
      <c r="AL41" s="277"/>
      <c r="AM41" s="277"/>
      <c r="AN41" s="277"/>
      <c r="AO41" s="277"/>
      <c r="AP41" s="95" t="s">
        <v>70</v>
      </c>
      <c r="AQ41" s="269"/>
      <c r="AR41" s="269"/>
      <c r="AS41" s="269"/>
      <c r="AT41" s="269"/>
      <c r="AU41" s="82"/>
      <c r="AV41" s="82"/>
      <c r="AW41" s="264" t="s">
        <v>73</v>
      </c>
      <c r="AX41" s="265"/>
      <c r="AY41" s="265"/>
      <c r="AZ41" s="265"/>
      <c r="BA41" s="266"/>
      <c r="BB41" s="96" t="s">
        <v>71</v>
      </c>
      <c r="BC41" s="82"/>
      <c r="BD41" s="231" t="s">
        <v>75</v>
      </c>
      <c r="BE41" s="232"/>
      <c r="BF41" s="232"/>
      <c r="BG41" s="233"/>
      <c r="BH41" s="87"/>
      <c r="BI41" s="61"/>
      <c r="BJ41" s="19"/>
      <c r="BK41" s="206"/>
      <c r="BL41" s="206"/>
      <c r="BM41" s="206"/>
      <c r="BN41" s="206"/>
      <c r="BO41" s="206"/>
      <c r="BP41" s="206"/>
      <c r="BQ41" s="206"/>
      <c r="BR41" s="33"/>
      <c r="BS41" s="33"/>
      <c r="BT41" s="33"/>
      <c r="BU41" s="33"/>
      <c r="BV41" s="33"/>
      <c r="BW41" s="33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</row>
    <row r="42" spans="1:88" ht="7.5" customHeight="1">
      <c r="A42" s="10"/>
      <c r="B42" s="101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7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87"/>
      <c r="AG42" s="278" t="s">
        <v>69</v>
      </c>
      <c r="AH42" s="278"/>
      <c r="AI42" s="278"/>
      <c r="AJ42" s="278"/>
      <c r="AK42" s="278"/>
      <c r="AL42" s="278"/>
      <c r="AM42" s="278"/>
      <c r="AN42" s="278"/>
      <c r="AO42" s="278"/>
      <c r="AP42" s="93"/>
      <c r="AQ42" s="269"/>
      <c r="AR42" s="269"/>
      <c r="AS42" s="269"/>
      <c r="AT42" s="269"/>
      <c r="AU42" s="82"/>
      <c r="AV42" s="82"/>
      <c r="AW42" s="267">
        <f>BZ37</f>
        <v>0</v>
      </c>
      <c r="AX42" s="235"/>
      <c r="AY42" s="235"/>
      <c r="AZ42" s="235"/>
      <c r="BA42" s="236"/>
      <c r="BB42" s="82"/>
      <c r="BC42" s="82"/>
      <c r="BD42" s="234">
        <f>AQ40-AW42</f>
        <v>0</v>
      </c>
      <c r="BE42" s="235"/>
      <c r="BF42" s="235"/>
      <c r="BG42" s="236"/>
      <c r="BH42" s="87"/>
      <c r="BI42" s="61"/>
      <c r="BJ42" s="19"/>
      <c r="BK42" s="19"/>
      <c r="BL42" s="19"/>
      <c r="BM42" s="19"/>
      <c r="BN42" s="19"/>
      <c r="BO42" s="19"/>
      <c r="BP42" s="19"/>
      <c r="BQ42" s="33"/>
      <c r="BR42" s="33"/>
      <c r="BS42" s="33"/>
      <c r="BT42" s="33"/>
      <c r="BU42" s="33"/>
      <c r="BV42" s="33"/>
      <c r="BW42" s="33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</row>
    <row r="43" spans="1:88" ht="13.5" thickBot="1">
      <c r="A43" s="10"/>
      <c r="B43" s="101"/>
      <c r="C43" s="103" t="s">
        <v>67</v>
      </c>
      <c r="D43" s="58"/>
      <c r="E43" s="58"/>
      <c r="F43" s="58"/>
      <c r="G43" s="58"/>
      <c r="H43" s="58"/>
      <c r="I43" s="58"/>
      <c r="J43" s="58"/>
      <c r="K43" s="58"/>
      <c r="L43" s="58"/>
      <c r="M43" s="270"/>
      <c r="N43" s="271"/>
      <c r="O43" s="57"/>
      <c r="P43" s="58"/>
      <c r="Q43" s="58"/>
      <c r="R43" s="58"/>
      <c r="S43" s="58"/>
      <c r="T43" s="58"/>
      <c r="U43" s="97"/>
      <c r="V43" s="58"/>
      <c r="W43" s="49"/>
      <c r="X43" s="49"/>
      <c r="Y43" s="58"/>
      <c r="Z43" s="58"/>
      <c r="AA43" s="98"/>
      <c r="AB43" s="98"/>
      <c r="AC43" s="98"/>
      <c r="AD43" s="58"/>
      <c r="AE43" s="87"/>
      <c r="AF43" s="87"/>
      <c r="AG43" s="278"/>
      <c r="AH43" s="278"/>
      <c r="AI43" s="278"/>
      <c r="AJ43" s="278"/>
      <c r="AK43" s="278"/>
      <c r="AL43" s="278"/>
      <c r="AM43" s="278"/>
      <c r="AN43" s="278"/>
      <c r="AO43" s="278"/>
      <c r="AP43" s="93"/>
      <c r="AQ43" s="269"/>
      <c r="AR43" s="269"/>
      <c r="AS43" s="269"/>
      <c r="AT43" s="269"/>
      <c r="AU43" s="90"/>
      <c r="AV43" s="90"/>
      <c r="AW43" s="268"/>
      <c r="AX43" s="238"/>
      <c r="AY43" s="238"/>
      <c r="AZ43" s="238"/>
      <c r="BA43" s="239"/>
      <c r="BB43" s="90"/>
      <c r="BC43" s="90"/>
      <c r="BD43" s="237"/>
      <c r="BE43" s="238"/>
      <c r="BF43" s="238"/>
      <c r="BG43" s="239"/>
      <c r="BH43" s="87"/>
      <c r="BI43" s="61"/>
      <c r="BJ43" s="19"/>
      <c r="BK43" s="19"/>
      <c r="BL43" s="19"/>
      <c r="BM43" s="19"/>
      <c r="BN43" s="19"/>
      <c r="BO43" s="19"/>
      <c r="BP43" s="19"/>
      <c r="BQ43" s="33"/>
      <c r="BR43" s="33"/>
      <c r="BS43" s="33"/>
      <c r="BT43" s="33"/>
      <c r="BU43" s="33"/>
      <c r="BV43" s="33"/>
      <c r="BW43" s="33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</row>
    <row r="44" spans="1:88" ht="13.5" thickBot="1">
      <c r="A44" s="10"/>
      <c r="B44" s="101"/>
      <c r="C44" s="102" t="s">
        <v>111</v>
      </c>
      <c r="D44" s="58"/>
      <c r="E44" s="58"/>
      <c r="F44" s="58"/>
      <c r="G44" s="58"/>
      <c r="H44" s="58"/>
      <c r="I44" s="58"/>
      <c r="J44" s="58"/>
      <c r="K44" s="58"/>
      <c r="L44" s="58"/>
      <c r="M44" s="275">
        <f>overuren</f>
        <v>0</v>
      </c>
      <c r="N44" s="276"/>
      <c r="O44" s="57"/>
      <c r="P44" s="104"/>
      <c r="Q44" s="58"/>
      <c r="R44" s="272" t="s">
        <v>100</v>
      </c>
      <c r="S44" s="272"/>
      <c r="T44" s="272"/>
      <c r="U44" s="272"/>
      <c r="V44" s="272"/>
      <c r="W44" s="272"/>
      <c r="X44" s="273"/>
      <c r="Y44" s="58"/>
      <c r="Z44" s="58"/>
      <c r="AA44" s="99"/>
      <c r="AB44" s="99"/>
      <c r="AC44" s="99"/>
      <c r="AD44" s="58"/>
      <c r="AE44" s="87"/>
      <c r="AF44" s="87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1"/>
      <c r="AR44" s="81"/>
      <c r="AS44" s="87"/>
      <c r="AT44" s="87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89"/>
      <c r="BF44" s="89"/>
      <c r="BG44" s="89"/>
      <c r="BH44" s="87"/>
      <c r="BI44" s="61"/>
      <c r="BJ44" s="19"/>
      <c r="BK44" s="19"/>
      <c r="BL44" s="19"/>
      <c r="BM44" s="19"/>
      <c r="BN44" s="19"/>
      <c r="BO44" s="19"/>
      <c r="BP44" s="19"/>
      <c r="BQ44" s="33"/>
      <c r="BR44" s="33"/>
      <c r="BS44" s="33"/>
      <c r="BT44" s="33"/>
      <c r="BU44" s="33"/>
      <c r="BV44" s="33"/>
      <c r="BW44" s="33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</row>
    <row r="45" spans="1:88" ht="4.5" customHeight="1">
      <c r="A45" s="10"/>
      <c r="B45" s="101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7"/>
      <c r="N45" s="57"/>
      <c r="O45" s="57"/>
      <c r="P45" s="58"/>
      <c r="Q45" s="58"/>
      <c r="R45" s="58"/>
      <c r="S45" s="58"/>
      <c r="T45" s="58"/>
      <c r="U45" s="97"/>
      <c r="V45" s="58"/>
      <c r="W45" s="49"/>
      <c r="X45" s="49"/>
      <c r="Y45" s="58"/>
      <c r="Z45" s="87"/>
      <c r="AA45" s="58"/>
      <c r="AB45" s="58"/>
      <c r="AC45" s="58"/>
      <c r="AD45" s="58"/>
      <c r="AE45" s="58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1"/>
      <c r="AR45" s="81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1"/>
      <c r="BG45" s="81"/>
      <c r="BH45" s="87"/>
      <c r="BI45" s="61"/>
      <c r="BJ45" s="19"/>
      <c r="BK45" s="19"/>
      <c r="BL45" s="19"/>
      <c r="BM45" s="19"/>
      <c r="BN45" s="19"/>
      <c r="BO45" s="19"/>
      <c r="BP45" s="19"/>
      <c r="BQ45" s="33"/>
      <c r="BR45" s="33"/>
      <c r="BS45" s="33"/>
      <c r="BT45" s="33"/>
      <c r="BU45" s="33"/>
      <c r="BV45" s="33"/>
      <c r="BW45" s="33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</row>
    <row r="46" spans="1:88" ht="3.75" customHeight="1">
      <c r="A46" s="10"/>
      <c r="B46" s="77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9"/>
      <c r="BJ46" s="19"/>
      <c r="BK46" s="19"/>
      <c r="BL46" s="19"/>
      <c r="BM46" s="19"/>
      <c r="BN46" s="19"/>
      <c r="BO46" s="19"/>
      <c r="BP46" s="19"/>
      <c r="BQ46" s="33"/>
      <c r="BR46" s="33"/>
      <c r="BS46" s="33"/>
      <c r="BT46" s="33"/>
      <c r="BU46" s="33"/>
      <c r="BV46" s="33"/>
      <c r="BW46" s="33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</row>
    <row r="47" spans="1:88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9"/>
      <c r="BK47" s="19"/>
      <c r="BL47" s="19"/>
      <c r="BM47" s="19"/>
      <c r="BN47" s="19"/>
      <c r="BO47" s="19"/>
      <c r="BP47" s="19"/>
      <c r="BQ47" s="33"/>
      <c r="BR47" s="33"/>
      <c r="BS47" s="33"/>
      <c r="BT47" s="33"/>
      <c r="BU47" s="33"/>
      <c r="BV47" s="33"/>
      <c r="BW47" s="33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</row>
    <row r="48" spans="1:88">
      <c r="A48" s="10"/>
      <c r="B48" s="10"/>
      <c r="C48" s="10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9"/>
      <c r="AB48" s="260"/>
      <c r="AC48" s="26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9"/>
      <c r="BK48" s="19"/>
      <c r="BL48" s="19"/>
      <c r="BM48" s="19"/>
      <c r="BN48" s="19"/>
      <c r="BO48" s="19"/>
      <c r="BP48" s="19"/>
      <c r="BQ48" s="33"/>
      <c r="BR48" s="33"/>
      <c r="BS48" s="33"/>
      <c r="BT48" s="33"/>
      <c r="BU48" s="33"/>
      <c r="BV48" s="33"/>
      <c r="BW48" s="33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</row>
    <row r="49" spans="1:88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9"/>
      <c r="BK49" s="19"/>
      <c r="BL49" s="19"/>
      <c r="BM49" s="19"/>
      <c r="BN49" s="19"/>
      <c r="BO49" s="19"/>
      <c r="BP49" s="19"/>
      <c r="BQ49" s="33"/>
      <c r="BR49" s="33"/>
      <c r="BS49" s="33"/>
      <c r="BT49" s="33"/>
      <c r="BU49" s="33"/>
      <c r="BV49" s="33"/>
      <c r="BW49" s="33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</row>
    <row r="50" spans="1:88" ht="15">
      <c r="A50" s="10"/>
      <c r="C50" s="52" t="s">
        <v>66</v>
      </c>
      <c r="D50" s="53"/>
      <c r="E50" s="53"/>
      <c r="F50" s="53"/>
      <c r="G50" s="53"/>
      <c r="H50" s="53"/>
      <c r="I50" s="53"/>
      <c r="J50" s="53"/>
      <c r="K50" s="53"/>
      <c r="L50" s="11"/>
      <c r="M50" s="11"/>
      <c r="N50" s="11"/>
      <c r="O50" s="11"/>
      <c r="P50" s="174" t="s">
        <v>112</v>
      </c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83"/>
      <c r="AZ50" s="53"/>
      <c r="BA50" s="53"/>
      <c r="BB50" s="54" t="s">
        <v>28</v>
      </c>
      <c r="BC50" s="53"/>
      <c r="BD50" s="240">
        <f ca="1">TODAY()</f>
        <v>44128</v>
      </c>
      <c r="BE50" s="240"/>
      <c r="BF50" s="240"/>
      <c r="BG50" s="240"/>
      <c r="BH50" s="240"/>
      <c r="BI50" s="240"/>
      <c r="BJ50" s="19"/>
      <c r="BK50" s="19"/>
      <c r="BL50" s="19"/>
      <c r="BM50" s="19"/>
      <c r="BN50" s="19"/>
      <c r="BO50" s="19"/>
      <c r="BP50" s="19"/>
      <c r="BQ50" s="33"/>
      <c r="BR50" s="33"/>
      <c r="BS50" s="33"/>
      <c r="BT50" s="33"/>
      <c r="BU50" s="33"/>
      <c r="BV50" s="33"/>
      <c r="BW50" s="33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</row>
    <row r="51" spans="1:88" ht="4.5" customHeight="1">
      <c r="A51" s="10"/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</row>
    <row r="52" spans="1:88">
      <c r="A52" s="10"/>
      <c r="B52" s="175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7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</row>
    <row r="53" spans="1:88">
      <c r="A53" s="10"/>
      <c r="B53" s="178"/>
      <c r="C53" s="107" t="s">
        <v>116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109" t="s">
        <v>37</v>
      </c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109" t="s">
        <v>43</v>
      </c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179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</row>
    <row r="54" spans="1:88">
      <c r="A54" s="10"/>
      <c r="B54" s="178"/>
      <c r="C54" s="60" t="s">
        <v>63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107" t="s">
        <v>64</v>
      </c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179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</row>
    <row r="55" spans="1:88">
      <c r="A55" s="10"/>
      <c r="B55" s="17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107" t="s">
        <v>59</v>
      </c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107" t="s">
        <v>65</v>
      </c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179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</row>
    <row r="56" spans="1:88">
      <c r="A56" s="10"/>
      <c r="B56" s="178"/>
      <c r="C56" s="109" t="s">
        <v>35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107" t="s">
        <v>60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107" t="s">
        <v>44</v>
      </c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179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</row>
    <row r="57" spans="1:88">
      <c r="A57" s="10"/>
      <c r="B57" s="178"/>
      <c r="C57" s="57" t="s">
        <v>36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179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</row>
    <row r="58" spans="1:88">
      <c r="A58" s="10"/>
      <c r="B58" s="178"/>
      <c r="C58" s="86" t="s">
        <v>79</v>
      </c>
      <c r="D58" s="84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84" t="s">
        <v>38</v>
      </c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84" t="s">
        <v>38</v>
      </c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179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</row>
    <row r="59" spans="1:88">
      <c r="A59" s="10"/>
      <c r="B59" s="178"/>
      <c r="C59" s="107" t="s">
        <v>80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107" t="s">
        <v>39</v>
      </c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107" t="s">
        <v>47</v>
      </c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179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</row>
    <row r="60" spans="1:88">
      <c r="A60" s="10"/>
      <c r="B60" s="178"/>
      <c r="C60" s="107" t="s">
        <v>78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107" t="s">
        <v>55</v>
      </c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107" t="s">
        <v>48</v>
      </c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179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</row>
    <row r="61" spans="1:88">
      <c r="A61" s="10"/>
      <c r="B61" s="178"/>
      <c r="C61" s="107" t="s">
        <v>113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107" t="s">
        <v>40</v>
      </c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107" t="s">
        <v>45</v>
      </c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179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</row>
    <row r="62" spans="1:88">
      <c r="A62" s="10"/>
      <c r="B62" s="178"/>
      <c r="C62" s="107" t="s">
        <v>115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107" t="s">
        <v>41</v>
      </c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107" t="s">
        <v>46</v>
      </c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179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</row>
    <row r="63" spans="1:88">
      <c r="A63" s="10"/>
      <c r="B63" s="178"/>
      <c r="C63" s="108" t="s">
        <v>114</v>
      </c>
      <c r="D63" s="108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57"/>
      <c r="U63" s="57"/>
      <c r="V63" s="107" t="s">
        <v>42</v>
      </c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179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</row>
    <row r="64" spans="1:88">
      <c r="A64" s="10"/>
      <c r="B64" s="178"/>
      <c r="C64" s="107" t="s">
        <v>81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60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223" t="s">
        <v>124</v>
      </c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57"/>
      <c r="BI64" s="179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</row>
    <row r="65" spans="1:88">
      <c r="A65" s="10"/>
      <c r="B65" s="178"/>
      <c r="C65" s="107" t="s">
        <v>54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109" t="s">
        <v>56</v>
      </c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220" t="s">
        <v>120</v>
      </c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2"/>
      <c r="BH65" s="57"/>
      <c r="BI65" s="179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</row>
    <row r="66" spans="1:88">
      <c r="A66" s="10"/>
      <c r="B66" s="178"/>
      <c r="C66" s="107" t="s">
        <v>52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 t="s">
        <v>57</v>
      </c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220" t="s">
        <v>121</v>
      </c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2"/>
      <c r="BH66" s="57"/>
      <c r="BI66" s="179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</row>
    <row r="67" spans="1:88">
      <c r="A67" s="10"/>
      <c r="B67" s="178"/>
      <c r="C67" s="57" t="s">
        <v>51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 t="s">
        <v>58</v>
      </c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220" t="s">
        <v>122</v>
      </c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2"/>
      <c r="BH67" s="57"/>
      <c r="BI67" s="179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</row>
    <row r="68" spans="1:88">
      <c r="A68" s="10"/>
      <c r="B68" s="178"/>
      <c r="C68" s="107" t="s">
        <v>53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107" t="s">
        <v>61</v>
      </c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225" t="s">
        <v>123</v>
      </c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7"/>
      <c r="BH68" s="57"/>
      <c r="BI68" s="179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</row>
    <row r="69" spans="1:88" ht="13.5" thickBot="1">
      <c r="A69" s="10"/>
      <c r="B69" s="178"/>
      <c r="C69" s="107" t="s">
        <v>82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107" t="s">
        <v>62</v>
      </c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241" t="s">
        <v>125</v>
      </c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3"/>
      <c r="BH69" s="57"/>
      <c r="BI69" s="179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</row>
    <row r="70" spans="1:88">
      <c r="A70" s="10"/>
      <c r="B70" s="178"/>
      <c r="C70" s="107" t="s">
        <v>77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179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</row>
    <row r="71" spans="1:88">
      <c r="A71" s="10"/>
      <c r="B71" s="180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2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</row>
    <row r="72" spans="1:88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</row>
    <row r="73" spans="1:88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</row>
    <row r="74" spans="1:88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</row>
    <row r="75" spans="1:88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</row>
    <row r="76" spans="1:88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</row>
    <row r="77" spans="1:88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</row>
    <row r="78" spans="1:88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</row>
    <row r="79" spans="1:88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</row>
    <row r="80" spans="1:88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</row>
    <row r="81" spans="1:88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</row>
    <row r="82" spans="1:88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</row>
    <row r="83" spans="1:88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</row>
    <row r="84" spans="1:88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</row>
    <row r="85" spans="1:88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</row>
    <row r="86" spans="1:88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</row>
    <row r="87" spans="1:88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</row>
    <row r="88" spans="1:88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</row>
    <row r="89" spans="1:88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</row>
    <row r="90" spans="1:88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</row>
    <row r="91" spans="1:88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</row>
    <row r="92" spans="1:88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</row>
    <row r="93" spans="1:88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</row>
    <row r="94" spans="1:88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</row>
    <row r="95" spans="1:88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</row>
    <row r="96" spans="1:88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</row>
    <row r="97" spans="1:88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</row>
    <row r="98" spans="1:88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</row>
    <row r="99" spans="1:88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</row>
    <row r="100" spans="1:88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</row>
    <row r="101" spans="1:88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</row>
    <row r="102" spans="1:88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</row>
    <row r="103" spans="1:88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</row>
    <row r="104" spans="1:88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</row>
    <row r="105" spans="1:88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</row>
    <row r="106" spans="1:88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</row>
    <row r="107" spans="1:88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</row>
    <row r="108" spans="1:88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</row>
    <row r="109" spans="1:88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</row>
    <row r="110" spans="1:88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</row>
    <row r="111" spans="1:88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</row>
    <row r="112" spans="1:88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</row>
    <row r="113" spans="1:88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</row>
    <row r="114" spans="1:88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</row>
    <row r="115" spans="1:88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</row>
    <row r="116" spans="1:88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</row>
    <row r="117" spans="1:88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</row>
    <row r="118" spans="1:88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</row>
    <row r="119" spans="1:88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</row>
    <row r="120" spans="1:88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</row>
    <row r="121" spans="1:88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</row>
    <row r="122" spans="1:88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</row>
    <row r="123" spans="1:88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</row>
    <row r="124" spans="1:88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</row>
    <row r="125" spans="1:88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</row>
    <row r="126" spans="1:88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</row>
    <row r="127" spans="1:88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</row>
    <row r="128" spans="1:88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</row>
    <row r="129" spans="1:88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</row>
    <row r="130" spans="1:88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</row>
    <row r="131" spans="1:88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</row>
    <row r="132" spans="1:88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</row>
    <row r="133" spans="1:88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</row>
    <row r="134" spans="1:88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</row>
    <row r="135" spans="1:88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</row>
    <row r="136" spans="1:88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</row>
    <row r="137" spans="1:88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</row>
    <row r="138" spans="1:88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</row>
    <row r="139" spans="1:88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</row>
    <row r="140" spans="1:88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</row>
    <row r="141" spans="1:88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</row>
    <row r="142" spans="1:88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</row>
    <row r="143" spans="1:88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</row>
    <row r="144" spans="1:88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</row>
    <row r="145" spans="1:88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</row>
    <row r="146" spans="1:88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</row>
    <row r="147" spans="1:88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</row>
    <row r="148" spans="1:88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</row>
    <row r="149" spans="1:88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</row>
    <row r="150" spans="1:88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</row>
    <row r="151" spans="1:88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</row>
    <row r="152" spans="1:88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</row>
    <row r="153" spans="1:88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</row>
    <row r="154" spans="1:88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</row>
    <row r="155" spans="1:88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</row>
    <row r="156" spans="1:88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</row>
    <row r="157" spans="1:88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</row>
    <row r="158" spans="1:88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</row>
    <row r="159" spans="1:88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</row>
    <row r="160" spans="1:88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</row>
    <row r="161" spans="1:88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</row>
    <row r="162" spans="1:88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</row>
    <row r="163" spans="1:88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</row>
    <row r="164" spans="1:88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</row>
  </sheetData>
  <sheetProtection algorithmName="SHA-512" hashValue="VHHqo35eUUBX6URLWYKjWEKPIq4IrfH04sN9ullMiu1uH2bJ5054lv8t5g4wmRBypceXVqPzFtCdzRRJp9MEqQ==" saltValue="9r9UfNrQEcf8T5IwcWl4Fg==" spinCount="100000" sheet="1" objects="1" scenarios="1"/>
  <mergeCells count="39">
    <mergeCell ref="G2:I2"/>
    <mergeCell ref="G3:I3"/>
    <mergeCell ref="M43:N43"/>
    <mergeCell ref="M44:N44"/>
    <mergeCell ref="AG40:AO41"/>
    <mergeCell ref="AG42:AO43"/>
    <mergeCell ref="R2:AR3"/>
    <mergeCell ref="AZ2:BI2"/>
    <mergeCell ref="M40:N40"/>
    <mergeCell ref="AB40:AC40"/>
    <mergeCell ref="M41:N41"/>
    <mergeCell ref="AA48:AC48"/>
    <mergeCell ref="AW40:BA40"/>
    <mergeCell ref="AW41:BA41"/>
    <mergeCell ref="AW42:BA43"/>
    <mergeCell ref="AQ40:AT43"/>
    <mergeCell ref="W41:X41"/>
    <mergeCell ref="R44:X44"/>
    <mergeCell ref="AR69:BG69"/>
    <mergeCell ref="B3:E3"/>
    <mergeCell ref="B2:F2"/>
    <mergeCell ref="BF4:BG4"/>
    <mergeCell ref="BA4:BB4"/>
    <mergeCell ref="AQ4:AR4"/>
    <mergeCell ref="AV4:AW4"/>
    <mergeCell ref="W4:X4"/>
    <mergeCell ref="AL4:AM4"/>
    <mergeCell ref="AG4:AH4"/>
    <mergeCell ref="C4:D4"/>
    <mergeCell ref="H4:I4"/>
    <mergeCell ref="M4:N4"/>
    <mergeCell ref="R4:S4"/>
    <mergeCell ref="AB4:AC4"/>
    <mergeCell ref="J2:Q2"/>
    <mergeCell ref="AR68:BG68"/>
    <mergeCell ref="BD40:BG40"/>
    <mergeCell ref="BD41:BG41"/>
    <mergeCell ref="BD42:BG43"/>
    <mergeCell ref="BD50:BI50"/>
  </mergeCells>
  <phoneticPr fontId="2" type="noConversion"/>
  <conditionalFormatting sqref="I7:I34 D6:D36 N6:N36 BB6:BB36 S6:S36 X6:X36 AC6:AC36 AH6:AH36 AM6:AM36 AR6:AR36 AW6:AW36 BG6:BG36">
    <cfRule type="expression" dxfId="22" priority="11" stopIfTrue="1">
      <formula>C6="za"</formula>
    </cfRule>
    <cfRule type="expression" dxfId="21" priority="12" stopIfTrue="1">
      <formula>C6="zo"</formula>
    </cfRule>
  </conditionalFormatting>
  <conditionalFormatting sqref="I6">
    <cfRule type="expression" dxfId="20" priority="13" stopIfTrue="1">
      <formula>H6="za"</formula>
    </cfRule>
    <cfRule type="expression" priority="14" stopIfTrue="1">
      <formula>H6="zo"</formula>
    </cfRule>
  </conditionalFormatting>
  <conditionalFormatting sqref="C6:C36 H6:H34 M6:M36 W6:W36 AG6:AG36 AL6:AL36 AV6:AV36 BF6:BF36 BA6:BA36 R6:R36 AQ6:AQ36 AB6:AB36">
    <cfRule type="expression" dxfId="19" priority="15" stopIfTrue="1">
      <formula>C6="za"</formula>
    </cfRule>
    <cfRule type="expression" dxfId="18" priority="16" stopIfTrue="1">
      <formula>C6="zo"</formula>
    </cfRule>
  </conditionalFormatting>
  <conditionalFormatting sqref="F6:F36">
    <cfRule type="expression" dxfId="17" priority="10">
      <formula>F6&lt;&gt;0</formula>
    </cfRule>
  </conditionalFormatting>
  <conditionalFormatting sqref="F6:F36">
    <cfRule type="expression" dxfId="16" priority="5">
      <formula>F6="v"</formula>
    </cfRule>
  </conditionalFormatting>
  <conditionalFormatting sqref="K6:K34 P6:P36 U6:U35 Z6:Z36 AE6:AE35 AJ6:AJ36 AO6:AO36 AT6:AT35 AY6:AY36 BD6:BD35 BI6:BI36">
    <cfRule type="expression" dxfId="15" priority="2">
      <formula>K6&lt;&gt;0</formula>
    </cfRule>
  </conditionalFormatting>
  <conditionalFormatting sqref="K6:K34 P6:P36 U6:U35 Z6:Z36 AE6:AE35 AJ6:AJ36 AO6:AO36 AT6:AT35 AY6:AY36 BD6:BD35 BI6:BI36">
    <cfRule type="expression" dxfId="14" priority="1">
      <formula>K6="v"</formula>
    </cfRule>
  </conditionalFormatting>
  <hyperlinks>
    <hyperlink ref="R44:X44" r:id="rId1" display="Website - Feestdagen" xr:uid="{2E2F902A-0ADD-49DC-83FB-2A3A6C4987EB}"/>
  </hyperlinks>
  <pageMargins left="0.35433070866141736" right="0.35433070866141736" top="0.39370078740157483" bottom="0.39370078740157483" header="0.51181102362204722" footer="0.51181102362204722"/>
  <pageSetup paperSize="9" scale="65" orientation="landscape" horizontalDpi="120" verticalDpi="144" r:id="rId2"/>
  <headerFooter alignWithMargins="0"/>
  <ignoredErrors>
    <ignoredError sqref="I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F83A-5EFB-4C58-885D-3E6DF1C87234}">
  <dimension ref="A1:BW390"/>
  <sheetViews>
    <sheetView showRowColHeaders="0" workbookViewId="0">
      <selection activeCell="D19" sqref="D19:E19"/>
    </sheetView>
  </sheetViews>
  <sheetFormatPr defaultRowHeight="12.75"/>
  <cols>
    <col min="1" max="1" width="0.5703125" style="111" customWidth="1"/>
    <col min="2" max="2" width="0.7109375" style="111" customWidth="1"/>
    <col min="3" max="3" width="4.42578125" style="111" customWidth="1"/>
    <col min="4" max="36" width="4.85546875" style="111" customWidth="1"/>
    <col min="37" max="37" width="11" style="111" customWidth="1"/>
    <col min="38" max="38" width="5.5703125" style="111" customWidth="1"/>
    <col min="39" max="39" width="5.85546875" style="111" customWidth="1"/>
    <col min="40" max="40" width="5.5703125" style="111" customWidth="1"/>
    <col min="41" max="16384" width="9.140625" style="111"/>
  </cols>
  <sheetData>
    <row r="1" spans="1:75">
      <c r="A1" s="10"/>
      <c r="B1" s="10"/>
      <c r="C1" s="10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283" t="s">
        <v>118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40"/>
      <c r="AN1" s="40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</row>
    <row r="2" spans="1:75">
      <c r="A2" s="10"/>
      <c r="B2" s="10"/>
      <c r="C2" s="10"/>
      <c r="D2" s="172" t="s">
        <v>109</v>
      </c>
      <c r="E2" s="10">
        <f>jaar</f>
        <v>2015</v>
      </c>
      <c r="F2" s="293" t="s">
        <v>110</v>
      </c>
      <c r="G2" s="293"/>
      <c r="H2" s="294" t="str">
        <f>naampers</f>
        <v>Jan van der Linden</v>
      </c>
      <c r="I2" s="294"/>
      <c r="J2" s="294"/>
      <c r="K2" s="294"/>
      <c r="L2" s="294"/>
      <c r="M2" s="294"/>
      <c r="N2" s="294"/>
      <c r="O2" s="29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40"/>
      <c r="AN2" s="40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</row>
    <row r="3" spans="1:75" ht="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85" t="s">
        <v>117</v>
      </c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10"/>
      <c r="AE3" s="10"/>
      <c r="AF3" s="10"/>
      <c r="AG3" s="10"/>
      <c r="AH3" s="10"/>
      <c r="AI3" s="10"/>
      <c r="AJ3" s="10"/>
      <c r="AK3" s="10"/>
      <c r="AL3" s="10"/>
      <c r="AM3" s="40"/>
      <c r="AN3" s="40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</row>
    <row r="4" spans="1:75" ht="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0"/>
      <c r="AE4" s="10"/>
      <c r="AF4" s="10"/>
      <c r="AG4" s="10"/>
      <c r="AH4" s="10"/>
      <c r="AI4" s="10"/>
      <c r="AJ4" s="10"/>
      <c r="AK4" s="10"/>
      <c r="AL4" s="10"/>
      <c r="AM4" s="40"/>
      <c r="AN4" s="40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</row>
    <row r="5" spans="1: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40"/>
      <c r="AN5" s="40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</row>
    <row r="6" spans="1:75" ht="15.75">
      <c r="A6" s="10"/>
      <c r="B6" s="10"/>
      <c r="C6" s="1"/>
      <c r="D6" s="286" t="s">
        <v>84</v>
      </c>
      <c r="E6" s="286"/>
      <c r="F6" s="286"/>
      <c r="G6" s="286"/>
      <c r="H6" s="286"/>
      <c r="I6" s="287" t="s">
        <v>85</v>
      </c>
      <c r="J6" s="287"/>
      <c r="K6" s="287"/>
      <c r="L6" s="289">
        <f>SUM(uren11)+SUM(uren21)+SUM(uren31)</f>
        <v>0</v>
      </c>
      <c r="M6" s="290"/>
      <c r="N6" s="291"/>
      <c r="O6" s="167"/>
      <c r="P6" s="292" t="s">
        <v>86</v>
      </c>
      <c r="Q6" s="292"/>
      <c r="R6" s="292"/>
      <c r="S6" s="295">
        <f>SUMIF(boeken11,"u",uren11)+SUMIF(boeken21,"u",uren21)+SUMIF(boeken31,"u",uren31)</f>
        <v>0</v>
      </c>
      <c r="T6" s="302"/>
      <c r="U6" s="296"/>
      <c r="V6" s="113" t="s">
        <v>87</v>
      </c>
      <c r="W6" s="168"/>
      <c r="X6" s="303" t="s">
        <v>88</v>
      </c>
      <c r="Y6" s="303"/>
      <c r="Z6" s="303"/>
      <c r="AA6" s="303"/>
      <c r="AB6" s="295">
        <f>SUMIF(boeken11,"e",uren11)+SUMIF(boeken21,"e",uren21)+SUMIF(boeken31,"e",uren31)</f>
        <v>0</v>
      </c>
      <c r="AC6" s="302"/>
      <c r="AD6" s="296"/>
      <c r="AE6" s="160"/>
      <c r="AF6" s="304" t="s">
        <v>103</v>
      </c>
      <c r="AG6" s="304"/>
      <c r="AH6" s="304"/>
      <c r="AI6" s="305"/>
      <c r="AJ6" s="295">
        <f>L6-S6-AB6</f>
        <v>0</v>
      </c>
      <c r="AK6" s="296"/>
      <c r="AM6" s="161"/>
      <c r="AN6" s="157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</row>
    <row r="7" spans="1:75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16"/>
      <c r="AJ7" s="10"/>
      <c r="AK7" s="10"/>
      <c r="AL7" s="117"/>
      <c r="AM7" s="184"/>
      <c r="AN7" s="184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</row>
    <row r="8" spans="1:75" ht="15">
      <c r="A8" s="10"/>
      <c r="B8" s="10"/>
      <c r="C8" s="10"/>
      <c r="D8" s="10" t="s">
        <v>89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18"/>
      <c r="AM8" s="183"/>
      <c r="AN8" s="183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</row>
    <row r="9" spans="1:75" ht="15">
      <c r="A9" s="10"/>
      <c r="B9" s="10"/>
      <c r="C9" s="10"/>
      <c r="D9" s="10" t="s">
        <v>99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19"/>
      <c r="AJ9" s="10"/>
      <c r="AK9" s="10"/>
      <c r="AL9" s="120"/>
      <c r="AM9" s="188"/>
      <c r="AN9" s="18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</row>
    <row r="10" spans="1:75" ht="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15"/>
      <c r="AL10" s="115"/>
      <c r="AM10" s="189"/>
      <c r="AN10" s="189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</row>
    <row r="11" spans="1:75" ht="15">
      <c r="A11" s="10"/>
      <c r="B11" s="10"/>
      <c r="C11" s="10"/>
      <c r="D11" s="114" t="s">
        <v>104</v>
      </c>
      <c r="E11" s="10"/>
      <c r="F11" s="10"/>
      <c r="G11" s="10"/>
      <c r="H11" s="10"/>
      <c r="I11" s="10"/>
      <c r="J11" s="10"/>
      <c r="K11" s="10"/>
      <c r="L11" s="10"/>
      <c r="M11" s="169" t="s">
        <v>106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0"/>
      <c r="Z11" s="10"/>
      <c r="AA11" s="162" t="s">
        <v>108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4"/>
      <c r="AL11" s="115"/>
      <c r="AM11" s="189"/>
      <c r="AN11" s="189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</row>
    <row r="12" spans="1:75" ht="15">
      <c r="A12" s="121"/>
      <c r="B12" s="121"/>
      <c r="C12" s="121"/>
      <c r="D12" s="114" t="s">
        <v>105</v>
      </c>
      <c r="E12" s="10"/>
      <c r="F12" s="10"/>
      <c r="G12" s="10"/>
      <c r="H12" s="10"/>
      <c r="I12" s="10"/>
      <c r="J12" s="10"/>
      <c r="K12" s="10"/>
      <c r="L12" s="121"/>
      <c r="M12" s="170" t="s">
        <v>90</v>
      </c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21"/>
      <c r="Z12" s="121"/>
      <c r="AA12" s="165" t="s">
        <v>102</v>
      </c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23"/>
      <c r="AM12" s="190"/>
      <c r="AN12" s="191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</row>
    <row r="13" spans="1:75" ht="15">
      <c r="A13" s="121"/>
      <c r="B13" s="121"/>
      <c r="C13" s="121"/>
      <c r="D13" s="124" t="s">
        <v>107</v>
      </c>
      <c r="E13" s="124"/>
      <c r="F13" s="124"/>
      <c r="G13" s="124"/>
      <c r="H13" s="124"/>
      <c r="I13" s="124"/>
      <c r="J13" s="124"/>
      <c r="K13" s="124"/>
      <c r="L13" s="121"/>
      <c r="M13" s="171" t="s">
        <v>91</v>
      </c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25"/>
      <c r="Z13" s="125"/>
      <c r="AA13" s="162" t="s">
        <v>101</v>
      </c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23"/>
      <c r="AM13" s="190"/>
      <c r="AN13" s="192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</row>
    <row r="14" spans="1:75" ht="9" customHeight="1">
      <c r="A14" s="121"/>
      <c r="B14" s="121"/>
      <c r="C14" s="121"/>
      <c r="D14" s="124"/>
      <c r="E14" s="124"/>
      <c r="F14" s="124"/>
      <c r="G14" s="124"/>
      <c r="H14" s="124"/>
      <c r="I14" s="124"/>
      <c r="J14" s="124"/>
      <c r="K14" s="124"/>
      <c r="L14" s="121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2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90"/>
      <c r="AN14" s="192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</row>
    <row r="15" spans="1:75" ht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26" t="s">
        <v>92</v>
      </c>
      <c r="M15" s="10"/>
      <c r="N15" s="10"/>
      <c r="O15" s="127"/>
      <c r="P15" s="10"/>
      <c r="Q15" s="10"/>
      <c r="R15" s="10"/>
      <c r="S15" s="10"/>
      <c r="T15" s="10"/>
      <c r="U15" s="10"/>
      <c r="V15" s="10"/>
      <c r="W15" s="10"/>
      <c r="X15" s="126" t="s">
        <v>92</v>
      </c>
      <c r="Y15" s="10"/>
      <c r="Z15" s="10"/>
      <c r="AA15" s="10"/>
      <c r="AB15" s="128"/>
      <c r="AC15" s="10"/>
      <c r="AD15" s="10"/>
      <c r="AE15" s="10"/>
      <c r="AF15" s="10"/>
      <c r="AG15" s="10"/>
      <c r="AH15" s="10"/>
      <c r="AI15" s="10"/>
      <c r="AJ15" s="126" t="s">
        <v>92</v>
      </c>
      <c r="AK15" s="10"/>
      <c r="AL15" s="117"/>
      <c r="AM15" s="184"/>
      <c r="AN15" s="193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</row>
    <row r="16" spans="1:75" ht="11.25" customHeight="1">
      <c r="A16" s="118"/>
      <c r="B16" s="118"/>
      <c r="C16" s="118"/>
      <c r="D16" s="282" t="s">
        <v>93</v>
      </c>
      <c r="E16" s="282"/>
      <c r="F16" s="282" t="s">
        <v>94</v>
      </c>
      <c r="G16" s="282"/>
      <c r="H16" s="282" t="s">
        <v>95</v>
      </c>
      <c r="I16" s="282"/>
      <c r="J16" s="282" t="s">
        <v>27</v>
      </c>
      <c r="K16" s="282"/>
      <c r="L16" s="126" t="s">
        <v>96</v>
      </c>
      <c r="M16" s="129" t="s">
        <v>97</v>
      </c>
      <c r="N16" s="129"/>
      <c r="O16" s="127"/>
      <c r="P16" s="282" t="s">
        <v>93</v>
      </c>
      <c r="Q16" s="282"/>
      <c r="R16" s="282" t="s">
        <v>94</v>
      </c>
      <c r="S16" s="282"/>
      <c r="T16" s="282" t="s">
        <v>95</v>
      </c>
      <c r="U16" s="282"/>
      <c r="V16" s="282" t="s">
        <v>27</v>
      </c>
      <c r="W16" s="282"/>
      <c r="X16" s="126" t="s">
        <v>96</v>
      </c>
      <c r="Y16" s="129" t="s">
        <v>97</v>
      </c>
      <c r="Z16" s="129"/>
      <c r="AA16" s="114"/>
      <c r="AB16" s="288" t="s">
        <v>93</v>
      </c>
      <c r="AC16" s="288"/>
      <c r="AD16" s="282" t="s">
        <v>94</v>
      </c>
      <c r="AE16" s="282"/>
      <c r="AF16" s="282" t="s">
        <v>95</v>
      </c>
      <c r="AG16" s="282"/>
      <c r="AH16" s="282" t="s">
        <v>27</v>
      </c>
      <c r="AI16" s="282"/>
      <c r="AJ16" s="126" t="s">
        <v>96</v>
      </c>
      <c r="AK16" s="129" t="s">
        <v>97</v>
      </c>
      <c r="AL16" s="173"/>
      <c r="AM16" s="194"/>
      <c r="AN16" s="195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</row>
    <row r="17" spans="1:75" ht="4.5" customHeight="1">
      <c r="A17" s="118"/>
      <c r="B17" s="118"/>
      <c r="C17" s="130"/>
      <c r="D17" s="131"/>
      <c r="E17" s="131"/>
      <c r="F17" s="131"/>
      <c r="G17" s="131"/>
      <c r="H17" s="131"/>
      <c r="I17" s="131"/>
      <c r="J17" s="131"/>
      <c r="K17" s="131"/>
      <c r="L17" s="132"/>
      <c r="M17" s="133"/>
      <c r="N17" s="129"/>
      <c r="O17" s="127"/>
      <c r="P17" s="131"/>
      <c r="Q17" s="131"/>
      <c r="R17" s="131"/>
      <c r="S17" s="131"/>
      <c r="T17" s="131"/>
      <c r="U17" s="131"/>
      <c r="V17" s="131"/>
      <c r="W17" s="131"/>
      <c r="X17" s="134"/>
      <c r="Y17" s="133"/>
      <c r="Z17" s="129"/>
      <c r="AA17" s="114"/>
      <c r="AB17" s="135"/>
      <c r="AC17" s="135"/>
      <c r="AD17" s="131"/>
      <c r="AE17" s="131"/>
      <c r="AF17" s="131"/>
      <c r="AG17" s="131"/>
      <c r="AH17" s="131"/>
      <c r="AI17" s="131"/>
      <c r="AJ17" s="132"/>
      <c r="AK17" s="133"/>
      <c r="AL17" s="112"/>
      <c r="AM17" s="196"/>
      <c r="AN17" s="197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</row>
    <row r="18" spans="1:75" ht="6" customHeight="1">
      <c r="A18" s="118"/>
      <c r="B18" s="118"/>
      <c r="C18" s="130"/>
      <c r="D18" s="131"/>
      <c r="E18" s="131"/>
      <c r="F18" s="131"/>
      <c r="G18" s="131"/>
      <c r="H18" s="131"/>
      <c r="I18" s="131"/>
      <c r="J18" s="131"/>
      <c r="K18" s="131"/>
      <c r="L18" s="132"/>
      <c r="M18" s="133"/>
      <c r="N18" s="129"/>
      <c r="O18" s="127"/>
      <c r="P18" s="131"/>
      <c r="Q18" s="131"/>
      <c r="R18" s="131"/>
      <c r="S18" s="131"/>
      <c r="T18" s="131"/>
      <c r="U18" s="131"/>
      <c r="V18" s="131"/>
      <c r="W18" s="131"/>
      <c r="X18" s="134"/>
      <c r="Y18" s="129"/>
      <c r="Z18" s="129"/>
      <c r="AA18" s="114"/>
      <c r="AB18" s="135"/>
      <c r="AC18" s="135"/>
      <c r="AD18" s="112"/>
      <c r="AE18" s="112"/>
      <c r="AF18" s="131"/>
      <c r="AG18" s="131"/>
      <c r="AH18" s="131"/>
      <c r="AI18" s="131"/>
      <c r="AJ18" s="132"/>
      <c r="AK18" s="133"/>
      <c r="AL18" s="112"/>
      <c r="AM18" s="196"/>
      <c r="AN18" s="197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</row>
    <row r="19" spans="1:75" ht="15">
      <c r="A19" s="118"/>
      <c r="B19" s="118"/>
      <c r="C19" s="136">
        <v>1</v>
      </c>
      <c r="D19" s="306"/>
      <c r="E19" s="307"/>
      <c r="F19" s="308"/>
      <c r="G19" s="309"/>
      <c r="H19" s="310"/>
      <c r="I19" s="310"/>
      <c r="J19" s="311" t="str">
        <f>IF(H19="","",(H19-F19)*24)</f>
        <v/>
      </c>
      <c r="K19" s="312"/>
      <c r="L19" s="155"/>
      <c r="M19" s="138"/>
      <c r="N19" s="139"/>
      <c r="O19" s="140">
        <f>C48+1</f>
        <v>31</v>
      </c>
      <c r="P19" s="300"/>
      <c r="Q19" s="300"/>
      <c r="R19" s="301"/>
      <c r="S19" s="301"/>
      <c r="T19" s="297"/>
      <c r="U19" s="298"/>
      <c r="V19" s="299" t="str">
        <f>IF(T19="","",(T19-R19)*24)</f>
        <v/>
      </c>
      <c r="W19" s="299"/>
      <c r="X19" s="215"/>
      <c r="Y19" s="216"/>
      <c r="Z19" s="141"/>
      <c r="AA19" s="140">
        <f>O48+1</f>
        <v>61</v>
      </c>
      <c r="AB19" s="300"/>
      <c r="AC19" s="300"/>
      <c r="AD19" s="301"/>
      <c r="AE19" s="297"/>
      <c r="AF19" s="301"/>
      <c r="AG19" s="301"/>
      <c r="AH19" s="295" t="str">
        <f>IF(AF19="","",(AF19-AD19)*24)</f>
        <v/>
      </c>
      <c r="AI19" s="296"/>
      <c r="AJ19" s="208"/>
      <c r="AK19" s="219"/>
      <c r="AL19" s="142"/>
      <c r="AM19" s="198"/>
      <c r="AN19" s="199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</row>
    <row r="20" spans="1:75" ht="15">
      <c r="A20" s="118"/>
      <c r="B20" s="118"/>
      <c r="C20" s="136">
        <f>C19+1</f>
        <v>2</v>
      </c>
      <c r="D20" s="306"/>
      <c r="E20" s="307"/>
      <c r="F20" s="308"/>
      <c r="G20" s="309"/>
      <c r="H20" s="310"/>
      <c r="I20" s="310"/>
      <c r="J20" s="311" t="str">
        <f t="shared" ref="J20:J46" si="0">IF(H20="","",(H20-F20)*24)</f>
        <v/>
      </c>
      <c r="K20" s="312"/>
      <c r="L20" s="155"/>
      <c r="M20" s="138"/>
      <c r="N20" s="139"/>
      <c r="O20" s="140">
        <f>O19+1</f>
        <v>32</v>
      </c>
      <c r="P20" s="300"/>
      <c r="Q20" s="300"/>
      <c r="R20" s="301"/>
      <c r="S20" s="301"/>
      <c r="T20" s="297"/>
      <c r="U20" s="298"/>
      <c r="V20" s="299" t="str">
        <f t="shared" ref="V20:V40" si="1">IF(T20="","",(T20-R20)*24)</f>
        <v/>
      </c>
      <c r="W20" s="299"/>
      <c r="X20" s="215"/>
      <c r="Y20" s="216"/>
      <c r="Z20" s="141"/>
      <c r="AA20" s="140">
        <f>AA19+1</f>
        <v>62</v>
      </c>
      <c r="AB20" s="300"/>
      <c r="AC20" s="300"/>
      <c r="AD20" s="301"/>
      <c r="AE20" s="297"/>
      <c r="AF20" s="301"/>
      <c r="AG20" s="301"/>
      <c r="AH20" s="295" t="str">
        <f t="shared" ref="AH20:AH40" si="2">IF(AF20="","",(AF20-AD20)*24)</f>
        <v/>
      </c>
      <c r="AI20" s="296"/>
      <c r="AJ20" s="208"/>
      <c r="AK20" s="219"/>
      <c r="AL20" s="142"/>
      <c r="AM20" s="198"/>
      <c r="AN20" s="199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</row>
    <row r="21" spans="1:75" ht="15">
      <c r="A21" s="118"/>
      <c r="B21" s="118"/>
      <c r="C21" s="136">
        <f t="shared" ref="C21:C48" si="3">C20+1</f>
        <v>3</v>
      </c>
      <c r="D21" s="306"/>
      <c r="E21" s="307"/>
      <c r="F21" s="308"/>
      <c r="G21" s="309"/>
      <c r="H21" s="310"/>
      <c r="I21" s="310"/>
      <c r="J21" s="311" t="str">
        <f t="shared" si="0"/>
        <v/>
      </c>
      <c r="K21" s="312"/>
      <c r="L21" s="155"/>
      <c r="M21" s="138"/>
      <c r="N21" s="139"/>
      <c r="O21" s="140">
        <f t="shared" ref="O21:O48" si="4">O20+1</f>
        <v>33</v>
      </c>
      <c r="P21" s="300"/>
      <c r="Q21" s="300"/>
      <c r="R21" s="301"/>
      <c r="S21" s="301"/>
      <c r="T21" s="297"/>
      <c r="U21" s="298"/>
      <c r="V21" s="299" t="str">
        <f t="shared" si="1"/>
        <v/>
      </c>
      <c r="W21" s="299"/>
      <c r="X21" s="215"/>
      <c r="Y21" s="216"/>
      <c r="Z21" s="141"/>
      <c r="AA21" s="140">
        <f t="shared" ref="AA21:AA48" si="5">AA20+1</f>
        <v>63</v>
      </c>
      <c r="AB21" s="300"/>
      <c r="AC21" s="300"/>
      <c r="AD21" s="301"/>
      <c r="AE21" s="297"/>
      <c r="AF21" s="301"/>
      <c r="AG21" s="301"/>
      <c r="AH21" s="295" t="str">
        <f t="shared" si="2"/>
        <v/>
      </c>
      <c r="AI21" s="296"/>
      <c r="AJ21" s="208"/>
      <c r="AK21" s="219"/>
      <c r="AL21" s="142"/>
      <c r="AM21" s="198"/>
      <c r="AN21" s="199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</row>
    <row r="22" spans="1:75" ht="15">
      <c r="A22" s="118"/>
      <c r="B22" s="118"/>
      <c r="C22" s="136">
        <f t="shared" si="3"/>
        <v>4</v>
      </c>
      <c r="D22" s="306"/>
      <c r="E22" s="307"/>
      <c r="F22" s="308"/>
      <c r="G22" s="309"/>
      <c r="H22" s="310"/>
      <c r="I22" s="310"/>
      <c r="J22" s="311" t="str">
        <f t="shared" si="0"/>
        <v/>
      </c>
      <c r="K22" s="312"/>
      <c r="L22" s="155"/>
      <c r="M22" s="138"/>
      <c r="N22" s="139"/>
      <c r="O22" s="140">
        <f t="shared" si="4"/>
        <v>34</v>
      </c>
      <c r="P22" s="300"/>
      <c r="Q22" s="300"/>
      <c r="R22" s="301"/>
      <c r="S22" s="301"/>
      <c r="T22" s="297"/>
      <c r="U22" s="298"/>
      <c r="V22" s="299" t="str">
        <f t="shared" si="1"/>
        <v/>
      </c>
      <c r="W22" s="299"/>
      <c r="X22" s="215"/>
      <c r="Y22" s="216"/>
      <c r="Z22" s="141"/>
      <c r="AA22" s="140">
        <f t="shared" si="5"/>
        <v>64</v>
      </c>
      <c r="AB22" s="300"/>
      <c r="AC22" s="300"/>
      <c r="AD22" s="301"/>
      <c r="AE22" s="297"/>
      <c r="AF22" s="301"/>
      <c r="AG22" s="301"/>
      <c r="AH22" s="295" t="str">
        <f t="shared" si="2"/>
        <v/>
      </c>
      <c r="AI22" s="296"/>
      <c r="AJ22" s="208"/>
      <c r="AK22" s="219"/>
      <c r="AL22" s="142"/>
      <c r="AM22" s="198"/>
      <c r="AN22" s="199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</row>
    <row r="23" spans="1:75" ht="15">
      <c r="A23" s="118"/>
      <c r="B23" s="118"/>
      <c r="C23" s="136">
        <f t="shared" si="3"/>
        <v>5</v>
      </c>
      <c r="D23" s="306"/>
      <c r="E23" s="307"/>
      <c r="F23" s="308"/>
      <c r="G23" s="309"/>
      <c r="H23" s="310"/>
      <c r="I23" s="310"/>
      <c r="J23" s="311" t="str">
        <f t="shared" si="0"/>
        <v/>
      </c>
      <c r="K23" s="312"/>
      <c r="L23" s="155"/>
      <c r="M23" s="138"/>
      <c r="N23" s="139"/>
      <c r="O23" s="140">
        <f t="shared" si="4"/>
        <v>35</v>
      </c>
      <c r="P23" s="300"/>
      <c r="Q23" s="300"/>
      <c r="R23" s="301"/>
      <c r="S23" s="301"/>
      <c r="T23" s="297"/>
      <c r="U23" s="298"/>
      <c r="V23" s="299" t="str">
        <f t="shared" si="1"/>
        <v/>
      </c>
      <c r="W23" s="299"/>
      <c r="X23" s="215"/>
      <c r="Y23" s="216"/>
      <c r="Z23" s="141"/>
      <c r="AA23" s="140">
        <f t="shared" si="5"/>
        <v>65</v>
      </c>
      <c r="AB23" s="300"/>
      <c r="AC23" s="300"/>
      <c r="AD23" s="301"/>
      <c r="AE23" s="297"/>
      <c r="AF23" s="301"/>
      <c r="AG23" s="301"/>
      <c r="AH23" s="295" t="str">
        <f t="shared" si="2"/>
        <v/>
      </c>
      <c r="AI23" s="296"/>
      <c r="AJ23" s="208"/>
      <c r="AK23" s="219"/>
      <c r="AL23" s="142"/>
      <c r="AM23" s="198"/>
      <c r="AN23" s="199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1:75" ht="15">
      <c r="A24" s="118"/>
      <c r="B24" s="118"/>
      <c r="C24" s="136">
        <f t="shared" si="3"/>
        <v>6</v>
      </c>
      <c r="D24" s="306"/>
      <c r="E24" s="307"/>
      <c r="F24" s="308"/>
      <c r="G24" s="309"/>
      <c r="H24" s="310"/>
      <c r="I24" s="310"/>
      <c r="J24" s="311" t="str">
        <f t="shared" si="0"/>
        <v/>
      </c>
      <c r="K24" s="312"/>
      <c r="L24" s="155"/>
      <c r="M24" s="138"/>
      <c r="N24" s="139"/>
      <c r="O24" s="140">
        <f t="shared" si="4"/>
        <v>36</v>
      </c>
      <c r="P24" s="300"/>
      <c r="Q24" s="300"/>
      <c r="R24" s="301"/>
      <c r="S24" s="301"/>
      <c r="T24" s="297"/>
      <c r="U24" s="298"/>
      <c r="V24" s="299" t="str">
        <f t="shared" si="1"/>
        <v/>
      </c>
      <c r="W24" s="299"/>
      <c r="X24" s="215"/>
      <c r="Y24" s="216"/>
      <c r="Z24" s="141"/>
      <c r="AA24" s="140">
        <f t="shared" si="5"/>
        <v>66</v>
      </c>
      <c r="AB24" s="300"/>
      <c r="AC24" s="300"/>
      <c r="AD24" s="301"/>
      <c r="AE24" s="297"/>
      <c r="AF24" s="301"/>
      <c r="AG24" s="301"/>
      <c r="AH24" s="295" t="str">
        <f t="shared" si="2"/>
        <v/>
      </c>
      <c r="AI24" s="296"/>
      <c r="AJ24" s="208"/>
      <c r="AK24" s="219"/>
      <c r="AL24" s="142"/>
      <c r="AM24" s="198"/>
      <c r="AN24" s="199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1:75" ht="15">
      <c r="A25" s="118"/>
      <c r="B25" s="118"/>
      <c r="C25" s="136">
        <f t="shared" si="3"/>
        <v>7</v>
      </c>
      <c r="D25" s="306"/>
      <c r="E25" s="307"/>
      <c r="F25" s="308"/>
      <c r="G25" s="309"/>
      <c r="H25" s="310"/>
      <c r="I25" s="310"/>
      <c r="J25" s="311" t="str">
        <f t="shared" si="0"/>
        <v/>
      </c>
      <c r="K25" s="312"/>
      <c r="L25" s="155"/>
      <c r="M25" s="138"/>
      <c r="N25" s="139"/>
      <c r="O25" s="140">
        <f t="shared" si="4"/>
        <v>37</v>
      </c>
      <c r="P25" s="300"/>
      <c r="Q25" s="300"/>
      <c r="R25" s="301"/>
      <c r="S25" s="301"/>
      <c r="T25" s="297"/>
      <c r="U25" s="298"/>
      <c r="V25" s="299" t="str">
        <f t="shared" si="1"/>
        <v/>
      </c>
      <c r="W25" s="299"/>
      <c r="X25" s="215"/>
      <c r="Y25" s="216"/>
      <c r="Z25" s="141"/>
      <c r="AA25" s="140">
        <f t="shared" si="5"/>
        <v>67</v>
      </c>
      <c r="AB25" s="300"/>
      <c r="AC25" s="300"/>
      <c r="AD25" s="301"/>
      <c r="AE25" s="297"/>
      <c r="AF25" s="301"/>
      <c r="AG25" s="301"/>
      <c r="AH25" s="295" t="str">
        <f t="shared" si="2"/>
        <v/>
      </c>
      <c r="AI25" s="296"/>
      <c r="AJ25" s="208"/>
      <c r="AK25" s="219"/>
      <c r="AL25" s="142"/>
      <c r="AM25" s="198"/>
      <c r="AN25" s="199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</row>
    <row r="26" spans="1:75" ht="15">
      <c r="A26" s="118"/>
      <c r="B26" s="118"/>
      <c r="C26" s="136">
        <f t="shared" si="3"/>
        <v>8</v>
      </c>
      <c r="D26" s="306"/>
      <c r="E26" s="307"/>
      <c r="F26" s="308"/>
      <c r="G26" s="309"/>
      <c r="H26" s="310"/>
      <c r="I26" s="310"/>
      <c r="J26" s="311" t="str">
        <f t="shared" si="0"/>
        <v/>
      </c>
      <c r="K26" s="312"/>
      <c r="L26" s="137"/>
      <c r="M26" s="138"/>
      <c r="N26" s="139"/>
      <c r="O26" s="140">
        <f t="shared" si="4"/>
        <v>38</v>
      </c>
      <c r="P26" s="300"/>
      <c r="Q26" s="300"/>
      <c r="R26" s="301"/>
      <c r="S26" s="301"/>
      <c r="T26" s="297"/>
      <c r="U26" s="298"/>
      <c r="V26" s="299" t="str">
        <f t="shared" si="1"/>
        <v/>
      </c>
      <c r="W26" s="299"/>
      <c r="X26" s="215"/>
      <c r="Y26" s="216"/>
      <c r="Z26" s="141"/>
      <c r="AA26" s="140">
        <f t="shared" si="5"/>
        <v>68</v>
      </c>
      <c r="AB26" s="300"/>
      <c r="AC26" s="300"/>
      <c r="AD26" s="301"/>
      <c r="AE26" s="297"/>
      <c r="AF26" s="301"/>
      <c r="AG26" s="301"/>
      <c r="AH26" s="295" t="str">
        <f t="shared" si="2"/>
        <v/>
      </c>
      <c r="AI26" s="296"/>
      <c r="AJ26" s="208"/>
      <c r="AK26" s="219"/>
      <c r="AL26" s="142"/>
      <c r="AM26" s="198"/>
      <c r="AN26" s="199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</row>
    <row r="27" spans="1:75" ht="15">
      <c r="A27" s="118"/>
      <c r="B27" s="118"/>
      <c r="C27" s="136">
        <f t="shared" si="3"/>
        <v>9</v>
      </c>
      <c r="D27" s="313"/>
      <c r="E27" s="314"/>
      <c r="F27" s="297"/>
      <c r="G27" s="315"/>
      <c r="H27" s="301"/>
      <c r="I27" s="301"/>
      <c r="J27" s="311" t="str">
        <f t="shared" si="0"/>
        <v/>
      </c>
      <c r="K27" s="312"/>
      <c r="L27" s="208"/>
      <c r="M27" s="209"/>
      <c r="N27" s="139"/>
      <c r="O27" s="140">
        <f t="shared" si="4"/>
        <v>39</v>
      </c>
      <c r="P27" s="300"/>
      <c r="Q27" s="300"/>
      <c r="R27" s="301"/>
      <c r="S27" s="301"/>
      <c r="T27" s="297"/>
      <c r="U27" s="298"/>
      <c r="V27" s="299" t="str">
        <f t="shared" si="1"/>
        <v/>
      </c>
      <c r="W27" s="299"/>
      <c r="X27" s="215"/>
      <c r="Y27" s="216"/>
      <c r="Z27" s="141"/>
      <c r="AA27" s="140">
        <f t="shared" si="5"/>
        <v>69</v>
      </c>
      <c r="AB27" s="300"/>
      <c r="AC27" s="300"/>
      <c r="AD27" s="301"/>
      <c r="AE27" s="297"/>
      <c r="AF27" s="301"/>
      <c r="AG27" s="301"/>
      <c r="AH27" s="295" t="str">
        <f t="shared" si="2"/>
        <v/>
      </c>
      <c r="AI27" s="296"/>
      <c r="AJ27" s="208"/>
      <c r="AK27" s="219"/>
      <c r="AL27" s="142"/>
      <c r="AM27" s="198"/>
      <c r="AN27" s="199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</row>
    <row r="28" spans="1:75" ht="15">
      <c r="A28" s="118"/>
      <c r="B28" s="118"/>
      <c r="C28" s="136">
        <f t="shared" si="3"/>
        <v>10</v>
      </c>
      <c r="D28" s="313"/>
      <c r="E28" s="314"/>
      <c r="F28" s="297"/>
      <c r="G28" s="315"/>
      <c r="H28" s="301"/>
      <c r="I28" s="301"/>
      <c r="J28" s="311" t="str">
        <f t="shared" si="0"/>
        <v/>
      </c>
      <c r="K28" s="312"/>
      <c r="L28" s="208"/>
      <c r="M28" s="209"/>
      <c r="N28" s="139"/>
      <c r="O28" s="140">
        <f t="shared" si="4"/>
        <v>40</v>
      </c>
      <c r="P28" s="300"/>
      <c r="Q28" s="300"/>
      <c r="R28" s="301"/>
      <c r="S28" s="301"/>
      <c r="T28" s="297"/>
      <c r="U28" s="298"/>
      <c r="V28" s="299" t="str">
        <f t="shared" si="1"/>
        <v/>
      </c>
      <c r="W28" s="299"/>
      <c r="X28" s="215"/>
      <c r="Y28" s="216"/>
      <c r="Z28" s="141"/>
      <c r="AA28" s="140">
        <f t="shared" si="5"/>
        <v>70</v>
      </c>
      <c r="AB28" s="300"/>
      <c r="AC28" s="300"/>
      <c r="AD28" s="301"/>
      <c r="AE28" s="297"/>
      <c r="AF28" s="301"/>
      <c r="AG28" s="301"/>
      <c r="AH28" s="295" t="str">
        <f t="shared" si="2"/>
        <v/>
      </c>
      <c r="AI28" s="296"/>
      <c r="AJ28" s="208"/>
      <c r="AK28" s="219"/>
      <c r="AL28" s="142"/>
      <c r="AM28" s="198"/>
      <c r="AN28" s="199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</row>
    <row r="29" spans="1:75" ht="15">
      <c r="A29" s="118"/>
      <c r="B29" s="118"/>
      <c r="C29" s="136">
        <f t="shared" si="3"/>
        <v>11</v>
      </c>
      <c r="D29" s="313"/>
      <c r="E29" s="314"/>
      <c r="F29" s="297"/>
      <c r="G29" s="315"/>
      <c r="H29" s="301"/>
      <c r="I29" s="301"/>
      <c r="J29" s="311" t="str">
        <f t="shared" si="0"/>
        <v/>
      </c>
      <c r="K29" s="312"/>
      <c r="L29" s="208"/>
      <c r="M29" s="209"/>
      <c r="N29" s="139"/>
      <c r="O29" s="140">
        <f t="shared" si="4"/>
        <v>41</v>
      </c>
      <c r="P29" s="300"/>
      <c r="Q29" s="300"/>
      <c r="R29" s="301"/>
      <c r="S29" s="301"/>
      <c r="T29" s="297"/>
      <c r="U29" s="298"/>
      <c r="V29" s="299" t="str">
        <f t="shared" si="1"/>
        <v/>
      </c>
      <c r="W29" s="299"/>
      <c r="X29" s="215"/>
      <c r="Y29" s="216"/>
      <c r="Z29" s="141"/>
      <c r="AA29" s="140">
        <f t="shared" si="5"/>
        <v>71</v>
      </c>
      <c r="AB29" s="300"/>
      <c r="AC29" s="300"/>
      <c r="AD29" s="301"/>
      <c r="AE29" s="297"/>
      <c r="AF29" s="301"/>
      <c r="AG29" s="301"/>
      <c r="AH29" s="295" t="str">
        <f t="shared" si="2"/>
        <v/>
      </c>
      <c r="AI29" s="296"/>
      <c r="AJ29" s="208"/>
      <c r="AK29" s="219"/>
      <c r="AL29" s="142"/>
      <c r="AM29" s="198"/>
      <c r="AN29" s="199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</row>
    <row r="30" spans="1:75" ht="15">
      <c r="A30" s="118"/>
      <c r="B30" s="118"/>
      <c r="C30" s="136">
        <f t="shared" si="3"/>
        <v>12</v>
      </c>
      <c r="D30" s="313"/>
      <c r="E30" s="314"/>
      <c r="F30" s="297"/>
      <c r="G30" s="315"/>
      <c r="H30" s="301"/>
      <c r="I30" s="301"/>
      <c r="J30" s="311" t="str">
        <f t="shared" si="0"/>
        <v/>
      </c>
      <c r="K30" s="312"/>
      <c r="L30" s="208"/>
      <c r="M30" s="209"/>
      <c r="N30" s="139"/>
      <c r="O30" s="140">
        <f t="shared" si="4"/>
        <v>42</v>
      </c>
      <c r="P30" s="300"/>
      <c r="Q30" s="300"/>
      <c r="R30" s="301"/>
      <c r="S30" s="301"/>
      <c r="T30" s="297"/>
      <c r="U30" s="298"/>
      <c r="V30" s="299" t="str">
        <f t="shared" si="1"/>
        <v/>
      </c>
      <c r="W30" s="299"/>
      <c r="X30" s="215"/>
      <c r="Y30" s="216"/>
      <c r="Z30" s="141"/>
      <c r="AA30" s="140">
        <f t="shared" si="5"/>
        <v>72</v>
      </c>
      <c r="AB30" s="300"/>
      <c r="AC30" s="300"/>
      <c r="AD30" s="301"/>
      <c r="AE30" s="297"/>
      <c r="AF30" s="301"/>
      <c r="AG30" s="301"/>
      <c r="AH30" s="295" t="str">
        <f t="shared" si="2"/>
        <v/>
      </c>
      <c r="AI30" s="296"/>
      <c r="AJ30" s="208"/>
      <c r="AK30" s="219"/>
      <c r="AL30" s="142"/>
      <c r="AM30" s="198"/>
      <c r="AN30" s="199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1:75" ht="15">
      <c r="A31" s="118"/>
      <c r="B31" s="118"/>
      <c r="C31" s="136">
        <f t="shared" si="3"/>
        <v>13</v>
      </c>
      <c r="D31" s="313"/>
      <c r="E31" s="314"/>
      <c r="F31" s="297"/>
      <c r="G31" s="315"/>
      <c r="H31" s="301"/>
      <c r="I31" s="301"/>
      <c r="J31" s="311" t="str">
        <f t="shared" si="0"/>
        <v/>
      </c>
      <c r="K31" s="312"/>
      <c r="L31" s="208"/>
      <c r="M31" s="209"/>
      <c r="N31" s="139"/>
      <c r="O31" s="140">
        <f t="shared" si="4"/>
        <v>43</v>
      </c>
      <c r="P31" s="300"/>
      <c r="Q31" s="300"/>
      <c r="R31" s="301"/>
      <c r="S31" s="301"/>
      <c r="T31" s="297"/>
      <c r="U31" s="298"/>
      <c r="V31" s="299" t="str">
        <f t="shared" si="1"/>
        <v/>
      </c>
      <c r="W31" s="299"/>
      <c r="X31" s="215"/>
      <c r="Y31" s="216"/>
      <c r="Z31" s="141"/>
      <c r="AA31" s="140">
        <f t="shared" si="5"/>
        <v>73</v>
      </c>
      <c r="AB31" s="300"/>
      <c r="AC31" s="300"/>
      <c r="AD31" s="301"/>
      <c r="AE31" s="297"/>
      <c r="AF31" s="301"/>
      <c r="AG31" s="301"/>
      <c r="AH31" s="295" t="str">
        <f t="shared" si="2"/>
        <v/>
      </c>
      <c r="AI31" s="296"/>
      <c r="AJ31" s="208"/>
      <c r="AK31" s="219"/>
      <c r="AL31" s="142"/>
      <c r="AM31" s="198"/>
      <c r="AN31" s="199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1:75" ht="15">
      <c r="A32" s="118"/>
      <c r="B32" s="118"/>
      <c r="C32" s="136">
        <f t="shared" si="3"/>
        <v>14</v>
      </c>
      <c r="D32" s="313"/>
      <c r="E32" s="314"/>
      <c r="F32" s="297"/>
      <c r="G32" s="315"/>
      <c r="H32" s="301"/>
      <c r="I32" s="301"/>
      <c r="J32" s="311" t="str">
        <f t="shared" si="0"/>
        <v/>
      </c>
      <c r="K32" s="312"/>
      <c r="L32" s="208"/>
      <c r="M32" s="209"/>
      <c r="N32" s="139"/>
      <c r="O32" s="140">
        <f t="shared" si="4"/>
        <v>44</v>
      </c>
      <c r="P32" s="300"/>
      <c r="Q32" s="300"/>
      <c r="R32" s="301"/>
      <c r="S32" s="301"/>
      <c r="T32" s="297"/>
      <c r="U32" s="298"/>
      <c r="V32" s="299" t="str">
        <f t="shared" si="1"/>
        <v/>
      </c>
      <c r="W32" s="299"/>
      <c r="X32" s="215"/>
      <c r="Y32" s="216"/>
      <c r="Z32" s="141"/>
      <c r="AA32" s="140">
        <f t="shared" si="5"/>
        <v>74</v>
      </c>
      <c r="AB32" s="300"/>
      <c r="AC32" s="300"/>
      <c r="AD32" s="301"/>
      <c r="AE32" s="297"/>
      <c r="AF32" s="301"/>
      <c r="AG32" s="301"/>
      <c r="AH32" s="295" t="str">
        <f t="shared" si="2"/>
        <v/>
      </c>
      <c r="AI32" s="296"/>
      <c r="AJ32" s="208"/>
      <c r="AK32" s="219"/>
      <c r="AL32" s="142"/>
      <c r="AM32" s="198"/>
      <c r="AN32" s="199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1:75" ht="15">
      <c r="A33" s="118"/>
      <c r="B33" s="118"/>
      <c r="C33" s="136">
        <f t="shared" si="3"/>
        <v>15</v>
      </c>
      <c r="D33" s="313"/>
      <c r="E33" s="314"/>
      <c r="F33" s="297"/>
      <c r="G33" s="315"/>
      <c r="H33" s="301"/>
      <c r="I33" s="301"/>
      <c r="J33" s="311" t="str">
        <f t="shared" si="0"/>
        <v/>
      </c>
      <c r="K33" s="312"/>
      <c r="L33" s="208"/>
      <c r="M33" s="209"/>
      <c r="N33" s="139"/>
      <c r="O33" s="140">
        <f t="shared" si="4"/>
        <v>45</v>
      </c>
      <c r="P33" s="300"/>
      <c r="Q33" s="300"/>
      <c r="R33" s="301"/>
      <c r="S33" s="301"/>
      <c r="T33" s="297"/>
      <c r="U33" s="298"/>
      <c r="V33" s="299" t="str">
        <f t="shared" si="1"/>
        <v/>
      </c>
      <c r="W33" s="299"/>
      <c r="X33" s="215"/>
      <c r="Y33" s="216"/>
      <c r="Z33" s="141"/>
      <c r="AA33" s="140">
        <f t="shared" si="5"/>
        <v>75</v>
      </c>
      <c r="AB33" s="300"/>
      <c r="AC33" s="300"/>
      <c r="AD33" s="301"/>
      <c r="AE33" s="297"/>
      <c r="AF33" s="301"/>
      <c r="AG33" s="301"/>
      <c r="AH33" s="295" t="str">
        <f t="shared" si="2"/>
        <v/>
      </c>
      <c r="AI33" s="296"/>
      <c r="AJ33" s="208"/>
      <c r="AK33" s="219"/>
      <c r="AL33" s="142"/>
      <c r="AM33" s="198"/>
      <c r="AN33" s="199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</row>
    <row r="34" spans="1:75" ht="15">
      <c r="A34" s="118"/>
      <c r="B34" s="118"/>
      <c r="C34" s="136">
        <f t="shared" si="3"/>
        <v>16</v>
      </c>
      <c r="D34" s="313"/>
      <c r="E34" s="314"/>
      <c r="F34" s="297"/>
      <c r="G34" s="315"/>
      <c r="H34" s="301"/>
      <c r="I34" s="301"/>
      <c r="J34" s="311" t="str">
        <f t="shared" si="0"/>
        <v/>
      </c>
      <c r="K34" s="312"/>
      <c r="L34" s="208"/>
      <c r="M34" s="209"/>
      <c r="N34" s="139"/>
      <c r="O34" s="140">
        <f t="shared" si="4"/>
        <v>46</v>
      </c>
      <c r="P34" s="300"/>
      <c r="Q34" s="300"/>
      <c r="R34" s="301"/>
      <c r="S34" s="301"/>
      <c r="T34" s="297"/>
      <c r="U34" s="298"/>
      <c r="V34" s="299" t="str">
        <f t="shared" si="1"/>
        <v/>
      </c>
      <c r="W34" s="299"/>
      <c r="X34" s="215"/>
      <c r="Y34" s="216"/>
      <c r="Z34" s="141"/>
      <c r="AA34" s="140">
        <f t="shared" si="5"/>
        <v>76</v>
      </c>
      <c r="AB34" s="300"/>
      <c r="AC34" s="300"/>
      <c r="AD34" s="301"/>
      <c r="AE34" s="297"/>
      <c r="AF34" s="301"/>
      <c r="AG34" s="301"/>
      <c r="AH34" s="295" t="str">
        <f t="shared" si="2"/>
        <v/>
      </c>
      <c r="AI34" s="296"/>
      <c r="AJ34" s="208"/>
      <c r="AK34" s="219"/>
      <c r="AL34" s="142"/>
      <c r="AM34" s="198"/>
      <c r="AN34" s="199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</row>
    <row r="35" spans="1:75" ht="15">
      <c r="A35" s="118"/>
      <c r="B35" s="118"/>
      <c r="C35" s="136">
        <f t="shared" si="3"/>
        <v>17</v>
      </c>
      <c r="D35" s="313"/>
      <c r="E35" s="314"/>
      <c r="F35" s="297"/>
      <c r="G35" s="315"/>
      <c r="H35" s="301"/>
      <c r="I35" s="301"/>
      <c r="J35" s="311" t="str">
        <f t="shared" si="0"/>
        <v/>
      </c>
      <c r="K35" s="312"/>
      <c r="L35" s="208"/>
      <c r="M35" s="209"/>
      <c r="N35" s="139"/>
      <c r="O35" s="140">
        <f t="shared" si="4"/>
        <v>47</v>
      </c>
      <c r="P35" s="300"/>
      <c r="Q35" s="300"/>
      <c r="R35" s="301"/>
      <c r="S35" s="301"/>
      <c r="T35" s="297"/>
      <c r="U35" s="298"/>
      <c r="V35" s="299" t="str">
        <f t="shared" si="1"/>
        <v/>
      </c>
      <c r="W35" s="299"/>
      <c r="X35" s="215"/>
      <c r="Y35" s="216"/>
      <c r="Z35" s="141"/>
      <c r="AA35" s="140">
        <f t="shared" si="5"/>
        <v>77</v>
      </c>
      <c r="AB35" s="300"/>
      <c r="AC35" s="300"/>
      <c r="AD35" s="301"/>
      <c r="AE35" s="297"/>
      <c r="AF35" s="301"/>
      <c r="AG35" s="301"/>
      <c r="AH35" s="295" t="str">
        <f t="shared" si="2"/>
        <v/>
      </c>
      <c r="AI35" s="296"/>
      <c r="AJ35" s="208"/>
      <c r="AK35" s="219"/>
      <c r="AL35" s="142"/>
      <c r="AM35" s="198"/>
      <c r="AN35" s="199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</row>
    <row r="36" spans="1:75" ht="15">
      <c r="A36" s="118"/>
      <c r="B36" s="118"/>
      <c r="C36" s="136">
        <f t="shared" si="3"/>
        <v>18</v>
      </c>
      <c r="D36" s="313"/>
      <c r="E36" s="314"/>
      <c r="F36" s="297"/>
      <c r="G36" s="315"/>
      <c r="H36" s="301"/>
      <c r="I36" s="301"/>
      <c r="J36" s="311" t="str">
        <f t="shared" si="0"/>
        <v/>
      </c>
      <c r="K36" s="312"/>
      <c r="L36" s="208"/>
      <c r="M36" s="209"/>
      <c r="N36" s="139"/>
      <c r="O36" s="140">
        <f t="shared" si="4"/>
        <v>48</v>
      </c>
      <c r="P36" s="300"/>
      <c r="Q36" s="300"/>
      <c r="R36" s="301"/>
      <c r="S36" s="301"/>
      <c r="T36" s="297"/>
      <c r="U36" s="298"/>
      <c r="V36" s="299" t="str">
        <f t="shared" si="1"/>
        <v/>
      </c>
      <c r="W36" s="299"/>
      <c r="X36" s="215"/>
      <c r="Y36" s="216"/>
      <c r="Z36" s="141"/>
      <c r="AA36" s="140">
        <f t="shared" si="5"/>
        <v>78</v>
      </c>
      <c r="AB36" s="300"/>
      <c r="AC36" s="300"/>
      <c r="AD36" s="301"/>
      <c r="AE36" s="297"/>
      <c r="AF36" s="301"/>
      <c r="AG36" s="301"/>
      <c r="AH36" s="295" t="str">
        <f t="shared" si="2"/>
        <v/>
      </c>
      <c r="AI36" s="296"/>
      <c r="AJ36" s="208"/>
      <c r="AK36" s="219"/>
      <c r="AL36" s="142"/>
      <c r="AM36" s="198"/>
      <c r="AN36" s="199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</row>
    <row r="37" spans="1:75" ht="15">
      <c r="A37" s="118"/>
      <c r="B37" s="118"/>
      <c r="C37" s="136">
        <f t="shared" si="3"/>
        <v>19</v>
      </c>
      <c r="D37" s="313"/>
      <c r="E37" s="314"/>
      <c r="F37" s="297"/>
      <c r="G37" s="315"/>
      <c r="H37" s="301"/>
      <c r="I37" s="301"/>
      <c r="J37" s="311" t="str">
        <f t="shared" si="0"/>
        <v/>
      </c>
      <c r="K37" s="312"/>
      <c r="L37" s="208"/>
      <c r="M37" s="209"/>
      <c r="N37" s="139"/>
      <c r="O37" s="140">
        <f t="shared" si="4"/>
        <v>49</v>
      </c>
      <c r="P37" s="300"/>
      <c r="Q37" s="300"/>
      <c r="R37" s="301"/>
      <c r="S37" s="301"/>
      <c r="T37" s="297"/>
      <c r="U37" s="298"/>
      <c r="V37" s="299" t="str">
        <f t="shared" si="1"/>
        <v/>
      </c>
      <c r="W37" s="299"/>
      <c r="X37" s="215"/>
      <c r="Y37" s="216"/>
      <c r="Z37" s="141"/>
      <c r="AA37" s="140">
        <f t="shared" si="5"/>
        <v>79</v>
      </c>
      <c r="AB37" s="300"/>
      <c r="AC37" s="300"/>
      <c r="AD37" s="301"/>
      <c r="AE37" s="297"/>
      <c r="AF37" s="301"/>
      <c r="AG37" s="301"/>
      <c r="AH37" s="295" t="str">
        <f t="shared" si="2"/>
        <v/>
      </c>
      <c r="AI37" s="296"/>
      <c r="AJ37" s="208"/>
      <c r="AK37" s="219"/>
      <c r="AL37" s="142"/>
      <c r="AM37" s="198"/>
      <c r="AN37" s="199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</row>
    <row r="38" spans="1:75" ht="15">
      <c r="A38" s="118"/>
      <c r="B38" s="118"/>
      <c r="C38" s="136">
        <f t="shared" si="3"/>
        <v>20</v>
      </c>
      <c r="D38" s="313"/>
      <c r="E38" s="314"/>
      <c r="F38" s="297"/>
      <c r="G38" s="315"/>
      <c r="H38" s="301"/>
      <c r="I38" s="301"/>
      <c r="J38" s="311" t="str">
        <f t="shared" si="0"/>
        <v/>
      </c>
      <c r="K38" s="312"/>
      <c r="L38" s="208"/>
      <c r="M38" s="209"/>
      <c r="N38" s="139"/>
      <c r="O38" s="140">
        <f t="shared" si="4"/>
        <v>50</v>
      </c>
      <c r="P38" s="300"/>
      <c r="Q38" s="300"/>
      <c r="R38" s="301"/>
      <c r="S38" s="301"/>
      <c r="T38" s="297"/>
      <c r="U38" s="298"/>
      <c r="V38" s="299" t="str">
        <f t="shared" si="1"/>
        <v/>
      </c>
      <c r="W38" s="299"/>
      <c r="X38" s="215"/>
      <c r="Y38" s="216"/>
      <c r="Z38" s="141"/>
      <c r="AA38" s="140">
        <f t="shared" si="5"/>
        <v>80</v>
      </c>
      <c r="AB38" s="300"/>
      <c r="AC38" s="300"/>
      <c r="AD38" s="301"/>
      <c r="AE38" s="297"/>
      <c r="AF38" s="301"/>
      <c r="AG38" s="301"/>
      <c r="AH38" s="295" t="str">
        <f t="shared" si="2"/>
        <v/>
      </c>
      <c r="AI38" s="296"/>
      <c r="AJ38" s="208"/>
      <c r="AK38" s="219"/>
      <c r="AL38" s="142"/>
      <c r="AM38" s="200"/>
      <c r="AN38" s="201"/>
      <c r="AO38" s="187"/>
      <c r="AP38" s="187"/>
      <c r="AQ38" s="187"/>
      <c r="AR38" s="187"/>
      <c r="AS38" s="187"/>
      <c r="AT38" s="187"/>
      <c r="AU38" s="187"/>
      <c r="AV38" s="187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</row>
    <row r="39" spans="1:75" ht="15">
      <c r="A39" s="118"/>
      <c r="B39" s="118"/>
      <c r="C39" s="136">
        <f t="shared" si="3"/>
        <v>21</v>
      </c>
      <c r="D39" s="313"/>
      <c r="E39" s="314"/>
      <c r="F39" s="297"/>
      <c r="G39" s="315"/>
      <c r="H39" s="301"/>
      <c r="I39" s="301"/>
      <c r="J39" s="311" t="str">
        <f t="shared" si="0"/>
        <v/>
      </c>
      <c r="K39" s="312"/>
      <c r="L39" s="208"/>
      <c r="M39" s="209"/>
      <c r="N39" s="139"/>
      <c r="O39" s="140">
        <f t="shared" si="4"/>
        <v>51</v>
      </c>
      <c r="P39" s="300"/>
      <c r="Q39" s="300"/>
      <c r="R39" s="301"/>
      <c r="S39" s="301"/>
      <c r="T39" s="297"/>
      <c r="U39" s="298"/>
      <c r="V39" s="299" t="str">
        <f t="shared" si="1"/>
        <v/>
      </c>
      <c r="W39" s="299"/>
      <c r="X39" s="215"/>
      <c r="Y39" s="216"/>
      <c r="Z39" s="141"/>
      <c r="AA39" s="140">
        <f t="shared" si="5"/>
        <v>81</v>
      </c>
      <c r="AB39" s="300"/>
      <c r="AC39" s="300"/>
      <c r="AD39" s="301"/>
      <c r="AE39" s="297"/>
      <c r="AF39" s="301"/>
      <c r="AG39" s="301"/>
      <c r="AH39" s="295" t="str">
        <f t="shared" si="2"/>
        <v/>
      </c>
      <c r="AI39" s="296"/>
      <c r="AJ39" s="208"/>
      <c r="AK39" s="219"/>
      <c r="AL39" s="142"/>
      <c r="AM39" s="200"/>
      <c r="AN39" s="201"/>
      <c r="AO39" s="187"/>
      <c r="AP39" s="187"/>
      <c r="AQ39" s="187"/>
      <c r="AR39" s="187"/>
      <c r="AS39" s="187"/>
      <c r="AT39" s="187"/>
      <c r="AU39" s="187"/>
      <c r="AV39" s="187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</row>
    <row r="40" spans="1:75" ht="15">
      <c r="A40" s="118"/>
      <c r="B40" s="118"/>
      <c r="C40" s="136">
        <f t="shared" si="3"/>
        <v>22</v>
      </c>
      <c r="D40" s="316"/>
      <c r="E40" s="316"/>
      <c r="F40" s="301"/>
      <c r="G40" s="301"/>
      <c r="H40" s="301"/>
      <c r="I40" s="301"/>
      <c r="J40" s="317" t="str">
        <f t="shared" si="0"/>
        <v/>
      </c>
      <c r="K40" s="317"/>
      <c r="L40" s="208"/>
      <c r="M40" s="209"/>
      <c r="N40" s="139"/>
      <c r="O40" s="140">
        <f t="shared" si="4"/>
        <v>52</v>
      </c>
      <c r="P40" s="300"/>
      <c r="Q40" s="300"/>
      <c r="R40" s="301"/>
      <c r="S40" s="301"/>
      <c r="T40" s="301"/>
      <c r="U40" s="301"/>
      <c r="V40" s="299" t="str">
        <f t="shared" si="1"/>
        <v/>
      </c>
      <c r="W40" s="299"/>
      <c r="X40" s="208"/>
      <c r="Y40" s="216"/>
      <c r="Z40" s="141"/>
      <c r="AA40" s="140">
        <f t="shared" si="5"/>
        <v>82</v>
      </c>
      <c r="AB40" s="300"/>
      <c r="AC40" s="300"/>
      <c r="AD40" s="301"/>
      <c r="AE40" s="301"/>
      <c r="AF40" s="301"/>
      <c r="AG40" s="301"/>
      <c r="AH40" s="299" t="str">
        <f t="shared" si="2"/>
        <v/>
      </c>
      <c r="AI40" s="299"/>
      <c r="AJ40" s="208"/>
      <c r="AK40" s="219"/>
      <c r="AL40" s="142"/>
      <c r="AM40" s="200"/>
      <c r="AN40" s="201"/>
      <c r="AO40" s="187"/>
      <c r="AP40" s="187"/>
      <c r="AQ40" s="187"/>
      <c r="AR40" s="187"/>
      <c r="AS40" s="187"/>
      <c r="AT40" s="187"/>
      <c r="AU40" s="187"/>
      <c r="AV40" s="187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</row>
    <row r="41" spans="1:75" ht="15">
      <c r="A41" s="143"/>
      <c r="B41" s="143"/>
      <c r="C41" s="136">
        <f t="shared" si="3"/>
        <v>23</v>
      </c>
      <c r="D41" s="319"/>
      <c r="E41" s="319"/>
      <c r="F41" s="320"/>
      <c r="G41" s="321"/>
      <c r="H41" s="322"/>
      <c r="I41" s="322"/>
      <c r="J41" s="325" t="str">
        <f t="shared" si="0"/>
        <v/>
      </c>
      <c r="K41" s="326"/>
      <c r="L41" s="210"/>
      <c r="M41" s="211"/>
      <c r="N41" s="141"/>
      <c r="O41" s="140">
        <f t="shared" si="4"/>
        <v>53</v>
      </c>
      <c r="P41" s="319"/>
      <c r="Q41" s="319"/>
      <c r="R41" s="320"/>
      <c r="S41" s="321"/>
      <c r="T41" s="322"/>
      <c r="U41" s="322"/>
      <c r="V41" s="318" t="str">
        <f t="shared" ref="V41:V46" si="6">IF(T41="","",(T41-R41)*24)</f>
        <v/>
      </c>
      <c r="W41" s="318"/>
      <c r="X41" s="217"/>
      <c r="Y41" s="211"/>
      <c r="Z41" s="154"/>
      <c r="AA41" s="140">
        <f t="shared" si="5"/>
        <v>83</v>
      </c>
      <c r="AB41" s="319"/>
      <c r="AC41" s="319"/>
      <c r="AD41" s="320"/>
      <c r="AE41" s="321"/>
      <c r="AF41" s="322"/>
      <c r="AG41" s="322"/>
      <c r="AH41" s="323" t="str">
        <f t="shared" ref="AH41:AH46" si="7">IF(AF41="","",(AF41-AD41)*24)</f>
        <v/>
      </c>
      <c r="AI41" s="324"/>
      <c r="AJ41" s="217"/>
      <c r="AK41" s="211"/>
      <c r="AL41" s="144"/>
      <c r="AM41" s="202"/>
      <c r="AN41" s="203"/>
      <c r="AO41" s="187"/>
      <c r="AP41" s="187"/>
      <c r="AQ41" s="187"/>
      <c r="AR41" s="187"/>
      <c r="AS41" s="187"/>
      <c r="AT41" s="187"/>
      <c r="AU41" s="187"/>
      <c r="AV41" s="187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</row>
    <row r="42" spans="1:75" ht="15">
      <c r="A42" s="143"/>
      <c r="B42" s="143"/>
      <c r="C42" s="136">
        <f t="shared" si="3"/>
        <v>24</v>
      </c>
      <c r="D42" s="327"/>
      <c r="E42" s="327"/>
      <c r="F42" s="328"/>
      <c r="G42" s="329"/>
      <c r="H42" s="330"/>
      <c r="I42" s="330"/>
      <c r="J42" s="331" t="str">
        <f t="shared" si="0"/>
        <v/>
      </c>
      <c r="K42" s="332"/>
      <c r="L42" s="212"/>
      <c r="M42" s="213"/>
      <c r="N42" s="145"/>
      <c r="O42" s="140">
        <f t="shared" si="4"/>
        <v>54</v>
      </c>
      <c r="P42" s="327"/>
      <c r="Q42" s="327"/>
      <c r="R42" s="328"/>
      <c r="S42" s="329"/>
      <c r="T42" s="330"/>
      <c r="U42" s="330"/>
      <c r="V42" s="299" t="str">
        <f t="shared" si="6"/>
        <v/>
      </c>
      <c r="W42" s="299"/>
      <c r="X42" s="214"/>
      <c r="Y42" s="213"/>
      <c r="Z42" s="147"/>
      <c r="AA42" s="140">
        <f t="shared" si="5"/>
        <v>84</v>
      </c>
      <c r="AB42" s="327"/>
      <c r="AC42" s="327"/>
      <c r="AD42" s="328"/>
      <c r="AE42" s="329"/>
      <c r="AF42" s="330"/>
      <c r="AG42" s="330"/>
      <c r="AH42" s="295" t="str">
        <f t="shared" si="7"/>
        <v/>
      </c>
      <c r="AI42" s="296"/>
      <c r="AJ42" s="212"/>
      <c r="AK42" s="213"/>
      <c r="AL42" s="143"/>
      <c r="AM42" s="186"/>
      <c r="AN42" s="186"/>
      <c r="AO42" s="187"/>
      <c r="AP42" s="187"/>
      <c r="AQ42" s="187"/>
      <c r="AR42" s="187"/>
      <c r="AS42" s="187"/>
      <c r="AT42" s="187"/>
      <c r="AU42" s="187"/>
      <c r="AV42" s="187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</row>
    <row r="43" spans="1:75" ht="15">
      <c r="A43" s="143"/>
      <c r="B43" s="143"/>
      <c r="C43" s="136">
        <f t="shared" si="3"/>
        <v>25</v>
      </c>
      <c r="D43" s="327"/>
      <c r="E43" s="327"/>
      <c r="F43" s="328"/>
      <c r="G43" s="329"/>
      <c r="H43" s="330"/>
      <c r="I43" s="330"/>
      <c r="J43" s="331" t="str">
        <f t="shared" si="0"/>
        <v/>
      </c>
      <c r="K43" s="332"/>
      <c r="L43" s="212"/>
      <c r="M43" s="213"/>
      <c r="N43" s="40"/>
      <c r="O43" s="140">
        <f t="shared" si="4"/>
        <v>55</v>
      </c>
      <c r="P43" s="327"/>
      <c r="Q43" s="327"/>
      <c r="R43" s="328"/>
      <c r="S43" s="329"/>
      <c r="T43" s="330"/>
      <c r="U43" s="330"/>
      <c r="V43" s="299" t="str">
        <f t="shared" si="6"/>
        <v/>
      </c>
      <c r="W43" s="299"/>
      <c r="X43" s="212"/>
      <c r="Y43" s="213"/>
      <c r="Z43" s="147"/>
      <c r="AA43" s="140">
        <f t="shared" si="5"/>
        <v>85</v>
      </c>
      <c r="AB43" s="327"/>
      <c r="AC43" s="327"/>
      <c r="AD43" s="328"/>
      <c r="AE43" s="329"/>
      <c r="AF43" s="330"/>
      <c r="AG43" s="330"/>
      <c r="AH43" s="295" t="str">
        <f t="shared" si="7"/>
        <v/>
      </c>
      <c r="AI43" s="296"/>
      <c r="AJ43" s="212"/>
      <c r="AK43" s="213"/>
      <c r="AL43" s="143"/>
      <c r="AM43" s="186"/>
      <c r="AN43" s="186"/>
      <c r="AO43" s="187"/>
      <c r="AP43" s="187"/>
      <c r="AQ43" s="187"/>
      <c r="AR43" s="187"/>
      <c r="AS43" s="187"/>
      <c r="AT43" s="187"/>
      <c r="AU43" s="187"/>
      <c r="AV43" s="187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</row>
    <row r="44" spans="1:75" ht="15">
      <c r="A44" s="143"/>
      <c r="B44" s="143"/>
      <c r="C44" s="136">
        <f t="shared" si="3"/>
        <v>26</v>
      </c>
      <c r="D44" s="327"/>
      <c r="E44" s="327"/>
      <c r="F44" s="328"/>
      <c r="G44" s="329"/>
      <c r="H44" s="330"/>
      <c r="I44" s="330"/>
      <c r="J44" s="331" t="str">
        <f t="shared" si="0"/>
        <v/>
      </c>
      <c r="K44" s="332"/>
      <c r="L44" s="212"/>
      <c r="M44" s="213"/>
      <c r="N44" s="40"/>
      <c r="O44" s="140">
        <f t="shared" si="4"/>
        <v>56</v>
      </c>
      <c r="P44" s="327"/>
      <c r="Q44" s="327"/>
      <c r="R44" s="328"/>
      <c r="S44" s="329"/>
      <c r="T44" s="330"/>
      <c r="U44" s="330"/>
      <c r="V44" s="299" t="str">
        <f t="shared" si="6"/>
        <v/>
      </c>
      <c r="W44" s="299"/>
      <c r="X44" s="212"/>
      <c r="Y44" s="213"/>
      <c r="Z44" s="147"/>
      <c r="AA44" s="140">
        <f t="shared" si="5"/>
        <v>86</v>
      </c>
      <c r="AB44" s="327"/>
      <c r="AC44" s="327"/>
      <c r="AD44" s="328"/>
      <c r="AE44" s="329"/>
      <c r="AF44" s="330"/>
      <c r="AG44" s="330"/>
      <c r="AH44" s="295" t="str">
        <f t="shared" si="7"/>
        <v/>
      </c>
      <c r="AI44" s="296"/>
      <c r="AJ44" s="212"/>
      <c r="AK44" s="213"/>
      <c r="AL44" s="143"/>
      <c r="AM44" s="186"/>
      <c r="AN44" s="186"/>
      <c r="AO44" s="187"/>
      <c r="AP44" s="187"/>
      <c r="AQ44" s="187"/>
      <c r="AR44" s="187"/>
      <c r="AS44" s="187"/>
      <c r="AT44" s="187"/>
      <c r="AU44" s="187"/>
      <c r="AV44" s="187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</row>
    <row r="45" spans="1:75" ht="15">
      <c r="A45" s="143"/>
      <c r="B45" s="143"/>
      <c r="C45" s="136">
        <f t="shared" si="3"/>
        <v>27</v>
      </c>
      <c r="D45" s="327"/>
      <c r="E45" s="327"/>
      <c r="F45" s="328"/>
      <c r="G45" s="329"/>
      <c r="H45" s="330"/>
      <c r="I45" s="330"/>
      <c r="J45" s="331" t="str">
        <f t="shared" si="0"/>
        <v/>
      </c>
      <c r="K45" s="332"/>
      <c r="L45" s="214"/>
      <c r="M45" s="213"/>
      <c r="N45" s="40"/>
      <c r="O45" s="140">
        <f t="shared" si="4"/>
        <v>57</v>
      </c>
      <c r="P45" s="327"/>
      <c r="Q45" s="327"/>
      <c r="R45" s="328"/>
      <c r="S45" s="329"/>
      <c r="T45" s="330"/>
      <c r="U45" s="330"/>
      <c r="V45" s="299" t="str">
        <f t="shared" si="6"/>
        <v/>
      </c>
      <c r="W45" s="299"/>
      <c r="X45" s="212"/>
      <c r="Y45" s="213"/>
      <c r="Z45" s="147"/>
      <c r="AA45" s="140">
        <f t="shared" si="5"/>
        <v>87</v>
      </c>
      <c r="AB45" s="327"/>
      <c r="AC45" s="327"/>
      <c r="AD45" s="328"/>
      <c r="AE45" s="329"/>
      <c r="AF45" s="330"/>
      <c r="AG45" s="330"/>
      <c r="AH45" s="295" t="str">
        <f t="shared" si="7"/>
        <v/>
      </c>
      <c r="AI45" s="296"/>
      <c r="AJ45" s="212"/>
      <c r="AK45" s="213"/>
      <c r="AL45" s="143"/>
      <c r="AM45" s="186"/>
      <c r="AN45" s="186"/>
      <c r="AO45" s="187"/>
      <c r="AP45" s="187"/>
      <c r="AQ45" s="187"/>
      <c r="AR45" s="187"/>
      <c r="AS45" s="187"/>
      <c r="AT45" s="187"/>
      <c r="AU45" s="187"/>
      <c r="AV45" s="187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</row>
    <row r="46" spans="1:75" ht="15">
      <c r="A46" s="143"/>
      <c r="B46" s="143"/>
      <c r="C46" s="136">
        <f t="shared" si="3"/>
        <v>28</v>
      </c>
      <c r="D46" s="327"/>
      <c r="E46" s="327"/>
      <c r="F46" s="328"/>
      <c r="G46" s="329"/>
      <c r="H46" s="330"/>
      <c r="I46" s="330"/>
      <c r="J46" s="331" t="str">
        <f t="shared" si="0"/>
        <v/>
      </c>
      <c r="K46" s="332"/>
      <c r="L46" s="208"/>
      <c r="M46" s="209"/>
      <c r="N46" s="10"/>
      <c r="O46" s="140">
        <f t="shared" si="4"/>
        <v>58</v>
      </c>
      <c r="P46" s="327"/>
      <c r="Q46" s="327"/>
      <c r="R46" s="328"/>
      <c r="S46" s="329"/>
      <c r="T46" s="330"/>
      <c r="U46" s="330"/>
      <c r="V46" s="299" t="str">
        <f t="shared" si="6"/>
        <v/>
      </c>
      <c r="W46" s="299"/>
      <c r="X46" s="218"/>
      <c r="Y46" s="209"/>
      <c r="Z46" s="147"/>
      <c r="AA46" s="140">
        <f t="shared" si="5"/>
        <v>88</v>
      </c>
      <c r="AB46" s="327"/>
      <c r="AC46" s="327"/>
      <c r="AD46" s="328"/>
      <c r="AE46" s="329"/>
      <c r="AF46" s="330"/>
      <c r="AG46" s="330"/>
      <c r="AH46" s="295" t="str">
        <f t="shared" si="7"/>
        <v/>
      </c>
      <c r="AI46" s="296"/>
      <c r="AJ46" s="208"/>
      <c r="AK46" s="209"/>
      <c r="AL46" s="143"/>
      <c r="AM46" s="186"/>
      <c r="AN46" s="186"/>
      <c r="AO46" s="187"/>
      <c r="AP46" s="187"/>
      <c r="AQ46" s="187"/>
      <c r="AR46" s="187"/>
      <c r="AS46" s="187"/>
      <c r="AT46" s="187"/>
      <c r="AU46" s="187"/>
      <c r="AV46" s="187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</row>
    <row r="47" spans="1:75" ht="15">
      <c r="A47" s="143"/>
      <c r="B47" s="143"/>
      <c r="C47" s="136">
        <f t="shared" si="3"/>
        <v>29</v>
      </c>
      <c r="D47" s="327"/>
      <c r="E47" s="327"/>
      <c r="F47" s="328"/>
      <c r="G47" s="329"/>
      <c r="H47" s="330"/>
      <c r="I47" s="330"/>
      <c r="J47" s="331" t="str">
        <f t="shared" ref="J47:J48" si="8">IF(H47="","",(H47-F47)*24)</f>
        <v/>
      </c>
      <c r="K47" s="332"/>
      <c r="L47" s="214"/>
      <c r="M47" s="213"/>
      <c r="N47" s="40"/>
      <c r="O47" s="140">
        <f t="shared" si="4"/>
        <v>59</v>
      </c>
      <c r="P47" s="327"/>
      <c r="Q47" s="327"/>
      <c r="R47" s="328"/>
      <c r="S47" s="329"/>
      <c r="T47" s="330"/>
      <c r="U47" s="330"/>
      <c r="V47" s="299" t="str">
        <f t="shared" ref="V47:V48" si="9">IF(T47="","",(T47-R47)*24)</f>
        <v/>
      </c>
      <c r="W47" s="299"/>
      <c r="X47" s="212"/>
      <c r="Y47" s="213"/>
      <c r="Z47" s="147"/>
      <c r="AA47" s="140">
        <f t="shared" si="5"/>
        <v>89</v>
      </c>
      <c r="AB47" s="327"/>
      <c r="AC47" s="327"/>
      <c r="AD47" s="328"/>
      <c r="AE47" s="329"/>
      <c r="AF47" s="330"/>
      <c r="AG47" s="330"/>
      <c r="AH47" s="295" t="str">
        <f t="shared" ref="AH47:AH48" si="10">IF(AF47="","",(AF47-AD47)*24)</f>
        <v/>
      </c>
      <c r="AI47" s="296"/>
      <c r="AJ47" s="212"/>
      <c r="AK47" s="213"/>
      <c r="AL47" s="143"/>
      <c r="AM47" s="186"/>
      <c r="AN47" s="186"/>
      <c r="AO47" s="187"/>
      <c r="AP47" s="187"/>
      <c r="AQ47" s="187"/>
      <c r="AR47" s="187"/>
      <c r="AS47" s="187"/>
      <c r="AT47" s="187"/>
      <c r="AU47" s="187"/>
      <c r="AV47" s="187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</row>
    <row r="48" spans="1:75" ht="15">
      <c r="A48" s="143"/>
      <c r="B48" s="143"/>
      <c r="C48" s="136">
        <f t="shared" si="3"/>
        <v>30</v>
      </c>
      <c r="D48" s="327"/>
      <c r="E48" s="327"/>
      <c r="F48" s="328"/>
      <c r="G48" s="329"/>
      <c r="H48" s="330"/>
      <c r="I48" s="330"/>
      <c r="J48" s="331" t="str">
        <f t="shared" si="8"/>
        <v/>
      </c>
      <c r="K48" s="332"/>
      <c r="L48" s="208"/>
      <c r="M48" s="209"/>
      <c r="N48" s="10"/>
      <c r="O48" s="140">
        <f t="shared" si="4"/>
        <v>60</v>
      </c>
      <c r="P48" s="327"/>
      <c r="Q48" s="327"/>
      <c r="R48" s="328"/>
      <c r="S48" s="329"/>
      <c r="T48" s="330"/>
      <c r="U48" s="330"/>
      <c r="V48" s="299" t="str">
        <f t="shared" si="9"/>
        <v/>
      </c>
      <c r="W48" s="299"/>
      <c r="X48" s="218"/>
      <c r="Y48" s="209"/>
      <c r="Z48" s="147"/>
      <c r="AA48" s="140">
        <f t="shared" si="5"/>
        <v>90</v>
      </c>
      <c r="AB48" s="327"/>
      <c r="AC48" s="327"/>
      <c r="AD48" s="328"/>
      <c r="AE48" s="329"/>
      <c r="AF48" s="330"/>
      <c r="AG48" s="330"/>
      <c r="AH48" s="295" t="str">
        <f t="shared" si="10"/>
        <v/>
      </c>
      <c r="AI48" s="296"/>
      <c r="AJ48" s="208"/>
      <c r="AK48" s="209"/>
      <c r="AL48" s="152"/>
      <c r="AM48" s="186"/>
      <c r="AN48" s="186"/>
      <c r="AO48" s="187"/>
      <c r="AP48" s="187"/>
      <c r="AQ48" s="187"/>
      <c r="AR48" s="187"/>
      <c r="AS48" s="187"/>
      <c r="AT48" s="187"/>
      <c r="AU48" s="187"/>
      <c r="AV48" s="187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</row>
    <row r="49" spans="1:75" ht="15">
      <c r="A49" s="143"/>
      <c r="B49" s="143"/>
      <c r="C49" s="148"/>
      <c r="D49" s="333" t="s">
        <v>93</v>
      </c>
      <c r="E49" s="334"/>
      <c r="F49" s="333" t="s">
        <v>94</v>
      </c>
      <c r="G49" s="334"/>
      <c r="H49" s="333" t="s">
        <v>95</v>
      </c>
      <c r="I49" s="334"/>
      <c r="J49" s="333" t="s">
        <v>27</v>
      </c>
      <c r="K49" s="334"/>
      <c r="L49" s="150" t="s">
        <v>98</v>
      </c>
      <c r="M49" s="151" t="s">
        <v>97</v>
      </c>
      <c r="N49" s="40"/>
      <c r="O49" s="149"/>
      <c r="P49" s="333" t="s">
        <v>93</v>
      </c>
      <c r="Q49" s="334"/>
      <c r="R49" s="333" t="s">
        <v>94</v>
      </c>
      <c r="S49" s="334"/>
      <c r="T49" s="333" t="s">
        <v>95</v>
      </c>
      <c r="U49" s="334"/>
      <c r="V49" s="333" t="s">
        <v>27</v>
      </c>
      <c r="W49" s="334"/>
      <c r="X49" s="150" t="s">
        <v>98</v>
      </c>
      <c r="Y49" s="151" t="s">
        <v>97</v>
      </c>
      <c r="Z49" s="147"/>
      <c r="AA49" s="146"/>
      <c r="AB49" s="333" t="s">
        <v>93</v>
      </c>
      <c r="AC49" s="334"/>
      <c r="AD49" s="333" t="s">
        <v>94</v>
      </c>
      <c r="AE49" s="334"/>
      <c r="AF49" s="333" t="s">
        <v>95</v>
      </c>
      <c r="AG49" s="334"/>
      <c r="AH49" s="333" t="s">
        <v>27</v>
      </c>
      <c r="AI49" s="334"/>
      <c r="AJ49" s="150" t="s">
        <v>98</v>
      </c>
      <c r="AK49" s="151" t="s">
        <v>97</v>
      </c>
      <c r="AL49" s="1"/>
      <c r="AM49" s="204"/>
      <c r="AN49" s="186"/>
      <c r="AO49" s="187"/>
      <c r="AP49" s="187"/>
      <c r="AQ49" s="187"/>
      <c r="AR49" s="187"/>
      <c r="AS49" s="187"/>
      <c r="AT49" s="187"/>
      <c r="AU49" s="187"/>
      <c r="AV49" s="187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</row>
    <row r="50" spans="1:75">
      <c r="A50" s="183"/>
      <c r="B50" s="183"/>
      <c r="C50" s="183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45"/>
      <c r="O50" s="185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45"/>
      <c r="AA50" s="185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6"/>
      <c r="AN50" s="186"/>
      <c r="AO50" s="187"/>
      <c r="AP50" s="187"/>
      <c r="AQ50" s="187"/>
      <c r="AR50" s="187"/>
      <c r="AS50" s="187"/>
      <c r="AT50" s="187"/>
      <c r="AU50" s="187"/>
      <c r="AV50" s="187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</row>
    <row r="51" spans="1:7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</row>
    <row r="52" spans="1:7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</row>
    <row r="53" spans="1:75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</row>
    <row r="54" spans="1:7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</row>
    <row r="55" spans="1:75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</row>
    <row r="56" spans="1:7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</row>
    <row r="57" spans="1:75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</row>
    <row r="58" spans="1:75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</row>
    <row r="59" spans="1:7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</row>
    <row r="60" spans="1:75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</row>
    <row r="61" spans="1:75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</row>
    <row r="62" spans="1:75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</row>
    <row r="63" spans="1:7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</row>
    <row r="64" spans="1:7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</row>
    <row r="65" spans="1:7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</row>
    <row r="66" spans="1:7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</row>
    <row r="67" spans="1:7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</row>
    <row r="68" spans="1:75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</row>
    <row r="69" spans="1:75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</row>
    <row r="70" spans="1:75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</row>
    <row r="71" spans="1:75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</row>
    <row r="72" spans="1:75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</row>
    <row r="73" spans="1:75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</row>
    <row r="74" spans="1:75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</row>
    <row r="75" spans="1:7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</row>
    <row r="76" spans="1:75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</row>
    <row r="77" spans="1:75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</row>
    <row r="78" spans="1:75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</row>
    <row r="79" spans="1:75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</row>
    <row r="80" spans="1:75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</row>
    <row r="81" spans="1:75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</row>
    <row r="82" spans="1:75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</row>
    <row r="83" spans="1:75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</row>
    <row r="84" spans="1:75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</row>
    <row r="85" spans="1:75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</row>
    <row r="86" spans="1:75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</row>
    <row r="87" spans="1:75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</row>
    <row r="88" spans="1:75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</row>
    <row r="89" spans="1:75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</row>
    <row r="90" spans="1:75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</row>
    <row r="91" spans="1:75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</row>
    <row r="92" spans="1:75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</row>
    <row r="93" spans="1:75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</row>
    <row r="94" spans="1:75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</row>
    <row r="95" spans="1:75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</row>
    <row r="96" spans="1:75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</row>
    <row r="97" spans="1:75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</row>
    <row r="98" spans="1:75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</row>
    <row r="99" spans="1:75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</row>
    <row r="100" spans="1:75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</row>
    <row r="101" spans="1:75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</row>
    <row r="102" spans="1:75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</row>
    <row r="103" spans="1:75">
      <c r="A103" s="168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</row>
    <row r="104" spans="1:75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</row>
    <row r="105" spans="1:75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</row>
    <row r="106" spans="1:75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</row>
    <row r="107" spans="1:75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</row>
    <row r="108" spans="1:75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</row>
    <row r="109" spans="1:75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</row>
    <row r="110" spans="1:75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</row>
    <row r="111" spans="1:75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</row>
    <row r="112" spans="1:75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</row>
    <row r="113" spans="1:75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</row>
    <row r="114" spans="1:75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</row>
    <row r="115" spans="1:75">
      <c r="N115" s="153"/>
      <c r="Z115" s="153"/>
    </row>
    <row r="116" spans="1:75">
      <c r="N116" s="153"/>
      <c r="Z116" s="153"/>
    </row>
    <row r="117" spans="1:75">
      <c r="N117" s="153"/>
      <c r="Z117" s="153"/>
    </row>
    <row r="118" spans="1:75">
      <c r="N118" s="153"/>
      <c r="Z118" s="153"/>
    </row>
    <row r="119" spans="1:75">
      <c r="N119" s="153"/>
      <c r="Z119" s="153"/>
    </row>
    <row r="120" spans="1:75">
      <c r="N120" s="153"/>
      <c r="Z120" s="153"/>
    </row>
    <row r="121" spans="1:75">
      <c r="N121" s="153"/>
      <c r="Z121" s="153"/>
    </row>
    <row r="122" spans="1:75">
      <c r="N122" s="153"/>
      <c r="Z122" s="153"/>
    </row>
    <row r="123" spans="1:75">
      <c r="N123" s="153"/>
      <c r="Z123" s="153"/>
    </row>
    <row r="124" spans="1:75">
      <c r="N124" s="153"/>
      <c r="Z124" s="153"/>
    </row>
    <row r="125" spans="1:75">
      <c r="N125" s="153"/>
      <c r="Z125" s="153"/>
    </row>
    <row r="126" spans="1:75">
      <c r="N126" s="153"/>
      <c r="Z126" s="153"/>
    </row>
    <row r="127" spans="1:75">
      <c r="N127" s="153"/>
      <c r="Z127" s="153"/>
    </row>
    <row r="128" spans="1:75">
      <c r="N128" s="153"/>
      <c r="Z128" s="153"/>
    </row>
    <row r="129" spans="14:26">
      <c r="N129" s="153"/>
      <c r="Z129" s="153"/>
    </row>
    <row r="130" spans="14:26">
      <c r="N130" s="153"/>
      <c r="Z130" s="153"/>
    </row>
    <row r="131" spans="14:26">
      <c r="N131" s="153"/>
      <c r="Z131" s="153"/>
    </row>
    <row r="132" spans="14:26">
      <c r="N132" s="153"/>
      <c r="Z132" s="153"/>
    </row>
    <row r="133" spans="14:26">
      <c r="N133" s="153"/>
      <c r="Z133" s="153"/>
    </row>
    <row r="134" spans="14:26">
      <c r="N134" s="153"/>
      <c r="Z134" s="153"/>
    </row>
    <row r="135" spans="14:26">
      <c r="N135" s="153"/>
      <c r="Z135" s="153"/>
    </row>
    <row r="136" spans="14:26">
      <c r="N136" s="153"/>
      <c r="Z136" s="153"/>
    </row>
    <row r="137" spans="14:26">
      <c r="N137" s="153"/>
      <c r="Z137" s="153"/>
    </row>
    <row r="138" spans="14:26">
      <c r="N138" s="153"/>
      <c r="Z138" s="153"/>
    </row>
    <row r="139" spans="14:26">
      <c r="N139" s="153"/>
      <c r="Z139" s="153"/>
    </row>
    <row r="140" spans="14:26">
      <c r="N140" s="153"/>
      <c r="Z140" s="153"/>
    </row>
    <row r="141" spans="14:26">
      <c r="N141" s="153"/>
      <c r="Z141" s="153"/>
    </row>
    <row r="142" spans="14:26">
      <c r="N142" s="153"/>
      <c r="Z142" s="153"/>
    </row>
    <row r="143" spans="14:26">
      <c r="N143" s="153"/>
      <c r="Z143" s="153"/>
    </row>
    <row r="144" spans="14:26">
      <c r="N144" s="153"/>
      <c r="Z144" s="153"/>
    </row>
    <row r="145" spans="14:26">
      <c r="N145" s="153"/>
      <c r="Z145" s="153"/>
    </row>
    <row r="146" spans="14:26">
      <c r="N146" s="153"/>
      <c r="Z146" s="153"/>
    </row>
    <row r="147" spans="14:26">
      <c r="N147" s="153"/>
      <c r="Z147" s="153"/>
    </row>
    <row r="148" spans="14:26">
      <c r="N148" s="153"/>
      <c r="Z148" s="153"/>
    </row>
    <row r="149" spans="14:26">
      <c r="N149" s="153"/>
      <c r="Z149" s="153"/>
    </row>
    <row r="150" spans="14:26">
      <c r="N150" s="153"/>
      <c r="Z150" s="153"/>
    </row>
    <row r="151" spans="14:26">
      <c r="N151" s="153"/>
      <c r="Z151" s="153"/>
    </row>
    <row r="152" spans="14:26">
      <c r="N152" s="153"/>
      <c r="Z152" s="153"/>
    </row>
    <row r="153" spans="14:26">
      <c r="N153" s="153"/>
      <c r="Z153" s="153"/>
    </row>
    <row r="154" spans="14:26">
      <c r="N154" s="153"/>
      <c r="Z154" s="153"/>
    </row>
    <row r="155" spans="14:26">
      <c r="N155" s="153"/>
      <c r="Z155" s="153"/>
    </row>
    <row r="156" spans="14:26">
      <c r="N156" s="153"/>
      <c r="Z156" s="153"/>
    </row>
    <row r="157" spans="14:26">
      <c r="N157" s="153"/>
      <c r="Z157" s="153"/>
    </row>
    <row r="158" spans="14:26">
      <c r="N158" s="153"/>
      <c r="Z158" s="153"/>
    </row>
    <row r="159" spans="14:26">
      <c r="N159" s="153"/>
      <c r="Z159" s="153"/>
    </row>
    <row r="160" spans="14:26">
      <c r="N160" s="153"/>
      <c r="Z160" s="153"/>
    </row>
    <row r="161" spans="14:26">
      <c r="N161" s="153"/>
      <c r="Z161" s="153"/>
    </row>
    <row r="162" spans="14:26">
      <c r="N162" s="153"/>
      <c r="Z162" s="153"/>
    </row>
    <row r="163" spans="14:26">
      <c r="N163" s="153"/>
      <c r="Z163" s="153"/>
    </row>
    <row r="164" spans="14:26">
      <c r="N164" s="153"/>
      <c r="Z164" s="153"/>
    </row>
    <row r="165" spans="14:26">
      <c r="N165" s="153"/>
      <c r="Z165" s="153"/>
    </row>
    <row r="166" spans="14:26">
      <c r="N166" s="153"/>
      <c r="Z166" s="153"/>
    </row>
    <row r="167" spans="14:26">
      <c r="N167" s="153"/>
      <c r="Z167" s="153"/>
    </row>
    <row r="168" spans="14:26">
      <c r="N168" s="153"/>
      <c r="Z168" s="153"/>
    </row>
    <row r="169" spans="14:26">
      <c r="N169" s="153"/>
      <c r="Z169" s="153"/>
    </row>
    <row r="170" spans="14:26">
      <c r="N170" s="153"/>
      <c r="Z170" s="153"/>
    </row>
    <row r="171" spans="14:26">
      <c r="N171" s="153"/>
      <c r="Z171" s="153"/>
    </row>
    <row r="172" spans="14:26">
      <c r="N172" s="153"/>
      <c r="Z172" s="153"/>
    </row>
    <row r="173" spans="14:26">
      <c r="N173" s="153"/>
      <c r="Z173" s="153"/>
    </row>
    <row r="174" spans="14:26">
      <c r="N174" s="153"/>
      <c r="Z174" s="153"/>
    </row>
    <row r="175" spans="14:26">
      <c r="N175" s="153"/>
      <c r="Z175" s="153"/>
    </row>
    <row r="176" spans="14:26">
      <c r="N176" s="153"/>
      <c r="Z176" s="153"/>
    </row>
    <row r="177" spans="14:26">
      <c r="N177" s="153"/>
      <c r="Z177" s="153"/>
    </row>
    <row r="178" spans="14:26">
      <c r="N178" s="153"/>
      <c r="Z178" s="153"/>
    </row>
    <row r="179" spans="14:26">
      <c r="N179" s="153"/>
      <c r="Z179" s="153"/>
    </row>
    <row r="180" spans="14:26">
      <c r="N180" s="153"/>
      <c r="Z180" s="153"/>
    </row>
    <row r="181" spans="14:26">
      <c r="N181" s="153"/>
      <c r="Z181" s="153"/>
    </row>
    <row r="182" spans="14:26">
      <c r="N182" s="153"/>
      <c r="Z182" s="153"/>
    </row>
    <row r="183" spans="14:26">
      <c r="N183" s="153"/>
      <c r="Z183" s="153"/>
    </row>
    <row r="184" spans="14:26">
      <c r="N184" s="153"/>
      <c r="Z184" s="153"/>
    </row>
    <row r="185" spans="14:26">
      <c r="N185" s="153"/>
      <c r="Z185" s="153"/>
    </row>
    <row r="186" spans="14:26">
      <c r="N186" s="153"/>
      <c r="Z186" s="153"/>
    </row>
    <row r="187" spans="14:26">
      <c r="N187" s="153"/>
      <c r="Z187" s="153"/>
    </row>
    <row r="188" spans="14:26">
      <c r="N188" s="153"/>
      <c r="Z188" s="153"/>
    </row>
    <row r="189" spans="14:26">
      <c r="N189" s="153"/>
      <c r="Z189" s="153"/>
    </row>
    <row r="190" spans="14:26">
      <c r="N190" s="153"/>
      <c r="Z190" s="153"/>
    </row>
    <row r="191" spans="14:26">
      <c r="N191" s="153"/>
      <c r="Z191" s="153"/>
    </row>
    <row r="192" spans="14:26">
      <c r="N192" s="153"/>
      <c r="Z192" s="153"/>
    </row>
    <row r="193" spans="14:26">
      <c r="N193" s="153"/>
      <c r="Z193" s="153"/>
    </row>
    <row r="194" spans="14:26">
      <c r="N194" s="153"/>
      <c r="Z194" s="153"/>
    </row>
    <row r="195" spans="14:26">
      <c r="N195" s="153"/>
      <c r="Z195" s="153"/>
    </row>
    <row r="196" spans="14:26">
      <c r="N196" s="153"/>
      <c r="Z196" s="153"/>
    </row>
    <row r="197" spans="14:26">
      <c r="N197" s="153"/>
      <c r="Z197" s="153"/>
    </row>
    <row r="198" spans="14:26">
      <c r="N198" s="153"/>
      <c r="Z198" s="153"/>
    </row>
    <row r="199" spans="14:26">
      <c r="N199" s="153"/>
      <c r="Z199" s="153"/>
    </row>
    <row r="200" spans="14:26">
      <c r="N200" s="153"/>
      <c r="Z200" s="153"/>
    </row>
    <row r="201" spans="14:26">
      <c r="N201" s="153"/>
      <c r="Z201" s="153"/>
    </row>
    <row r="202" spans="14:26">
      <c r="N202" s="153"/>
      <c r="Z202" s="153"/>
    </row>
    <row r="203" spans="14:26">
      <c r="N203" s="153"/>
      <c r="Z203" s="153"/>
    </row>
    <row r="204" spans="14:26">
      <c r="N204" s="153"/>
      <c r="Z204" s="153"/>
    </row>
    <row r="205" spans="14:26">
      <c r="N205" s="153"/>
      <c r="Z205" s="153"/>
    </row>
    <row r="206" spans="14:26">
      <c r="N206" s="153"/>
      <c r="Z206" s="153"/>
    </row>
    <row r="207" spans="14:26">
      <c r="N207" s="153"/>
      <c r="Z207" s="153"/>
    </row>
    <row r="208" spans="14:26">
      <c r="N208" s="153"/>
      <c r="Z208" s="153"/>
    </row>
    <row r="209" spans="14:26">
      <c r="N209" s="153"/>
      <c r="Z209" s="153"/>
    </row>
    <row r="210" spans="14:26">
      <c r="N210" s="153"/>
      <c r="Z210" s="153"/>
    </row>
    <row r="211" spans="14:26">
      <c r="N211" s="153"/>
      <c r="Z211" s="153"/>
    </row>
    <row r="212" spans="14:26">
      <c r="N212" s="153"/>
      <c r="Z212" s="153"/>
    </row>
    <row r="213" spans="14:26">
      <c r="N213" s="153"/>
      <c r="Z213" s="153"/>
    </row>
    <row r="214" spans="14:26">
      <c r="N214" s="153"/>
      <c r="Z214" s="153"/>
    </row>
    <row r="215" spans="14:26">
      <c r="N215" s="153"/>
      <c r="Z215" s="153"/>
    </row>
    <row r="216" spans="14:26">
      <c r="N216" s="153"/>
      <c r="Z216" s="153"/>
    </row>
    <row r="217" spans="14:26">
      <c r="N217" s="153"/>
      <c r="Z217" s="153"/>
    </row>
    <row r="218" spans="14:26">
      <c r="N218" s="153"/>
      <c r="Z218" s="153"/>
    </row>
    <row r="219" spans="14:26">
      <c r="N219" s="153"/>
      <c r="Z219" s="153"/>
    </row>
    <row r="220" spans="14:26">
      <c r="N220" s="153"/>
      <c r="Z220" s="153"/>
    </row>
    <row r="221" spans="14:26">
      <c r="N221" s="153"/>
      <c r="Z221" s="153"/>
    </row>
    <row r="222" spans="14:26">
      <c r="N222" s="153"/>
      <c r="Z222" s="153"/>
    </row>
    <row r="223" spans="14:26">
      <c r="N223" s="153"/>
      <c r="Z223" s="153"/>
    </row>
    <row r="224" spans="14:26">
      <c r="N224" s="153"/>
      <c r="Z224" s="153"/>
    </row>
    <row r="225" spans="14:26">
      <c r="N225" s="153"/>
      <c r="Z225" s="153"/>
    </row>
    <row r="226" spans="14:26">
      <c r="N226" s="153"/>
      <c r="Z226" s="153"/>
    </row>
    <row r="227" spans="14:26">
      <c r="N227" s="153"/>
      <c r="Z227" s="153"/>
    </row>
    <row r="228" spans="14:26">
      <c r="N228" s="153"/>
      <c r="Z228" s="153"/>
    </row>
    <row r="229" spans="14:26">
      <c r="N229" s="153"/>
      <c r="Z229" s="153"/>
    </row>
    <row r="230" spans="14:26">
      <c r="N230" s="153"/>
      <c r="Z230" s="153"/>
    </row>
    <row r="231" spans="14:26">
      <c r="N231" s="153"/>
      <c r="Z231" s="153"/>
    </row>
    <row r="232" spans="14:26">
      <c r="N232" s="153"/>
      <c r="Z232" s="153"/>
    </row>
    <row r="233" spans="14:26">
      <c r="N233" s="153"/>
      <c r="Z233" s="153"/>
    </row>
    <row r="234" spans="14:26">
      <c r="N234" s="153"/>
      <c r="Z234" s="153"/>
    </row>
    <row r="235" spans="14:26">
      <c r="N235" s="153"/>
      <c r="Z235" s="153"/>
    </row>
    <row r="236" spans="14:26">
      <c r="N236" s="153"/>
      <c r="Z236" s="153"/>
    </row>
    <row r="237" spans="14:26">
      <c r="N237" s="153"/>
      <c r="Z237" s="153"/>
    </row>
    <row r="238" spans="14:26">
      <c r="N238" s="153"/>
      <c r="Z238" s="153"/>
    </row>
    <row r="239" spans="14:26">
      <c r="N239" s="153"/>
      <c r="Z239" s="153"/>
    </row>
    <row r="240" spans="14:26">
      <c r="N240" s="153"/>
      <c r="Z240" s="153"/>
    </row>
    <row r="241" spans="14:26">
      <c r="N241" s="153"/>
      <c r="Z241" s="153"/>
    </row>
    <row r="242" spans="14:26">
      <c r="N242" s="153"/>
      <c r="Z242" s="153"/>
    </row>
    <row r="243" spans="14:26">
      <c r="N243" s="153"/>
      <c r="Z243" s="153"/>
    </row>
    <row r="244" spans="14:26">
      <c r="N244" s="153"/>
      <c r="Z244" s="153"/>
    </row>
    <row r="245" spans="14:26">
      <c r="N245" s="153"/>
      <c r="Z245" s="153"/>
    </row>
    <row r="246" spans="14:26">
      <c r="N246" s="153"/>
      <c r="Z246" s="153"/>
    </row>
    <row r="247" spans="14:26">
      <c r="N247" s="153"/>
      <c r="Z247" s="153"/>
    </row>
    <row r="248" spans="14:26">
      <c r="N248" s="153"/>
      <c r="Z248" s="153"/>
    </row>
    <row r="249" spans="14:26">
      <c r="N249" s="153"/>
      <c r="Z249" s="153"/>
    </row>
    <row r="250" spans="14:26">
      <c r="N250" s="153"/>
      <c r="Z250" s="153"/>
    </row>
    <row r="251" spans="14:26">
      <c r="N251" s="153"/>
      <c r="Z251" s="153"/>
    </row>
    <row r="252" spans="14:26">
      <c r="N252" s="153"/>
      <c r="Z252" s="153"/>
    </row>
    <row r="253" spans="14:26">
      <c r="N253" s="153"/>
      <c r="Z253" s="153"/>
    </row>
    <row r="254" spans="14:26">
      <c r="N254" s="153"/>
      <c r="Z254" s="153"/>
    </row>
    <row r="255" spans="14:26">
      <c r="N255" s="153"/>
      <c r="Z255" s="153"/>
    </row>
    <row r="256" spans="14:26">
      <c r="N256" s="153"/>
      <c r="Z256" s="153"/>
    </row>
    <row r="257" spans="14:26">
      <c r="N257" s="153"/>
      <c r="Z257" s="153"/>
    </row>
    <row r="258" spans="14:26">
      <c r="N258" s="153"/>
      <c r="Z258" s="153"/>
    </row>
    <row r="259" spans="14:26">
      <c r="N259" s="153"/>
      <c r="Z259" s="153"/>
    </row>
    <row r="260" spans="14:26">
      <c r="N260" s="153"/>
      <c r="Z260" s="153"/>
    </row>
    <row r="261" spans="14:26">
      <c r="N261" s="153"/>
      <c r="Z261" s="153"/>
    </row>
    <row r="262" spans="14:26">
      <c r="N262" s="153"/>
      <c r="Z262" s="153"/>
    </row>
    <row r="263" spans="14:26">
      <c r="N263" s="153"/>
      <c r="Z263" s="153"/>
    </row>
    <row r="264" spans="14:26">
      <c r="N264" s="153"/>
      <c r="Z264" s="153"/>
    </row>
    <row r="265" spans="14:26">
      <c r="N265" s="153"/>
      <c r="Z265" s="153"/>
    </row>
    <row r="266" spans="14:26">
      <c r="N266" s="153"/>
      <c r="Z266" s="153"/>
    </row>
    <row r="267" spans="14:26">
      <c r="N267" s="153"/>
      <c r="Z267" s="153"/>
    </row>
    <row r="268" spans="14:26">
      <c r="N268" s="153"/>
      <c r="Z268" s="153"/>
    </row>
    <row r="269" spans="14:26">
      <c r="N269" s="153"/>
      <c r="Z269" s="153"/>
    </row>
    <row r="270" spans="14:26">
      <c r="N270" s="153"/>
      <c r="Z270" s="153"/>
    </row>
    <row r="271" spans="14:26">
      <c r="N271" s="153"/>
      <c r="Z271" s="153"/>
    </row>
    <row r="272" spans="14:26">
      <c r="N272" s="153"/>
      <c r="Z272" s="153"/>
    </row>
    <row r="273" spans="14:26">
      <c r="N273" s="153"/>
      <c r="Z273" s="153"/>
    </row>
    <row r="274" spans="14:26">
      <c r="N274" s="153"/>
      <c r="Z274" s="153"/>
    </row>
    <row r="275" spans="14:26">
      <c r="N275" s="153"/>
      <c r="Z275" s="153"/>
    </row>
    <row r="276" spans="14:26">
      <c r="N276" s="153"/>
      <c r="Z276" s="153"/>
    </row>
    <row r="277" spans="14:26">
      <c r="N277" s="153"/>
      <c r="Z277" s="153"/>
    </row>
    <row r="278" spans="14:26">
      <c r="N278" s="153"/>
      <c r="Z278" s="153"/>
    </row>
    <row r="279" spans="14:26">
      <c r="N279" s="153"/>
      <c r="Z279" s="153"/>
    </row>
    <row r="280" spans="14:26">
      <c r="N280" s="153"/>
      <c r="Z280" s="153"/>
    </row>
    <row r="281" spans="14:26">
      <c r="N281" s="153"/>
      <c r="Z281" s="153"/>
    </row>
    <row r="282" spans="14:26">
      <c r="N282" s="153"/>
      <c r="Z282" s="153"/>
    </row>
    <row r="283" spans="14:26">
      <c r="N283" s="153"/>
      <c r="Z283" s="153"/>
    </row>
    <row r="284" spans="14:26">
      <c r="N284" s="153"/>
      <c r="Z284" s="153"/>
    </row>
    <row r="285" spans="14:26">
      <c r="N285" s="153"/>
      <c r="Z285" s="153"/>
    </row>
    <row r="286" spans="14:26">
      <c r="N286" s="153"/>
      <c r="Z286" s="153"/>
    </row>
    <row r="287" spans="14:26">
      <c r="N287" s="153"/>
      <c r="Z287" s="153"/>
    </row>
    <row r="288" spans="14:26">
      <c r="N288" s="153"/>
      <c r="Z288" s="153"/>
    </row>
    <row r="289" spans="14:26">
      <c r="N289" s="153"/>
      <c r="Z289" s="153"/>
    </row>
    <row r="290" spans="14:26">
      <c r="N290" s="153"/>
      <c r="Z290" s="153"/>
    </row>
    <row r="291" spans="14:26">
      <c r="N291" s="153"/>
      <c r="Z291" s="153"/>
    </row>
    <row r="292" spans="14:26">
      <c r="N292" s="153"/>
      <c r="Z292" s="153"/>
    </row>
    <row r="293" spans="14:26">
      <c r="N293" s="153"/>
      <c r="Z293" s="153"/>
    </row>
    <row r="294" spans="14:26">
      <c r="N294" s="153"/>
      <c r="Z294" s="153"/>
    </row>
    <row r="295" spans="14:26">
      <c r="N295" s="153"/>
      <c r="Z295" s="153"/>
    </row>
    <row r="296" spans="14:26">
      <c r="N296" s="153"/>
      <c r="Z296" s="153"/>
    </row>
    <row r="297" spans="14:26">
      <c r="N297" s="153"/>
      <c r="Z297" s="153"/>
    </row>
    <row r="298" spans="14:26">
      <c r="N298" s="153"/>
      <c r="Z298" s="153"/>
    </row>
    <row r="299" spans="14:26">
      <c r="N299" s="153"/>
      <c r="Z299" s="153"/>
    </row>
    <row r="300" spans="14:26">
      <c r="N300" s="153"/>
      <c r="Z300" s="153"/>
    </row>
    <row r="301" spans="14:26">
      <c r="N301" s="153"/>
      <c r="Z301" s="153"/>
    </row>
    <row r="302" spans="14:26">
      <c r="N302" s="153"/>
      <c r="Z302" s="153"/>
    </row>
    <row r="303" spans="14:26">
      <c r="N303" s="153"/>
      <c r="Z303" s="153"/>
    </row>
    <row r="304" spans="14:26">
      <c r="N304" s="153"/>
      <c r="Z304" s="153"/>
    </row>
    <row r="305" spans="14:26">
      <c r="N305" s="153"/>
      <c r="Z305" s="153"/>
    </row>
    <row r="306" spans="14:26">
      <c r="N306" s="153"/>
      <c r="Z306" s="153"/>
    </row>
    <row r="307" spans="14:26">
      <c r="N307" s="153"/>
      <c r="Z307" s="153"/>
    </row>
    <row r="308" spans="14:26">
      <c r="N308" s="153"/>
      <c r="Z308" s="153"/>
    </row>
    <row r="309" spans="14:26">
      <c r="N309" s="153"/>
      <c r="Z309" s="153"/>
    </row>
    <row r="310" spans="14:26">
      <c r="N310" s="153"/>
      <c r="Z310" s="153"/>
    </row>
    <row r="311" spans="14:26">
      <c r="N311" s="153"/>
      <c r="Z311" s="153"/>
    </row>
    <row r="312" spans="14:26">
      <c r="N312" s="153"/>
      <c r="Z312" s="153"/>
    </row>
    <row r="313" spans="14:26">
      <c r="N313" s="153"/>
      <c r="Z313" s="153"/>
    </row>
    <row r="314" spans="14:26">
      <c r="N314" s="153"/>
      <c r="Z314" s="153"/>
    </row>
    <row r="315" spans="14:26">
      <c r="N315" s="153"/>
      <c r="Z315" s="153"/>
    </row>
    <row r="316" spans="14:26">
      <c r="N316" s="153"/>
      <c r="Z316" s="153"/>
    </row>
    <row r="317" spans="14:26">
      <c r="N317" s="153"/>
      <c r="Z317" s="153"/>
    </row>
    <row r="318" spans="14:26">
      <c r="N318" s="153"/>
      <c r="Z318" s="153"/>
    </row>
    <row r="319" spans="14:26">
      <c r="N319" s="153"/>
      <c r="Z319" s="153"/>
    </row>
    <row r="320" spans="14:26">
      <c r="N320" s="153"/>
      <c r="Z320" s="153"/>
    </row>
    <row r="321" spans="14:26">
      <c r="N321" s="153"/>
      <c r="Z321" s="153"/>
    </row>
    <row r="322" spans="14:26">
      <c r="N322" s="153"/>
      <c r="Z322" s="153"/>
    </row>
    <row r="323" spans="14:26">
      <c r="N323" s="153"/>
      <c r="Z323" s="153"/>
    </row>
    <row r="324" spans="14:26">
      <c r="N324" s="153"/>
      <c r="Z324" s="153"/>
    </row>
    <row r="325" spans="14:26">
      <c r="N325" s="153"/>
      <c r="Z325" s="153"/>
    </row>
    <row r="326" spans="14:26">
      <c r="N326" s="153"/>
      <c r="Z326" s="153"/>
    </row>
    <row r="327" spans="14:26">
      <c r="N327" s="153"/>
      <c r="Z327" s="153"/>
    </row>
    <row r="328" spans="14:26">
      <c r="N328" s="153"/>
      <c r="Z328" s="153"/>
    </row>
    <row r="329" spans="14:26">
      <c r="N329" s="153"/>
      <c r="Z329" s="153"/>
    </row>
    <row r="330" spans="14:26">
      <c r="N330" s="153"/>
      <c r="Z330" s="153"/>
    </row>
    <row r="331" spans="14:26">
      <c r="N331" s="153"/>
      <c r="Z331" s="153"/>
    </row>
    <row r="332" spans="14:26">
      <c r="N332" s="153"/>
      <c r="Z332" s="153"/>
    </row>
    <row r="333" spans="14:26">
      <c r="N333" s="153"/>
      <c r="Z333" s="153"/>
    </row>
    <row r="334" spans="14:26">
      <c r="N334" s="153"/>
      <c r="Z334" s="153"/>
    </row>
    <row r="335" spans="14:26">
      <c r="N335" s="153"/>
      <c r="Z335" s="153"/>
    </row>
    <row r="336" spans="14:26">
      <c r="N336" s="153"/>
      <c r="Z336" s="153"/>
    </row>
    <row r="337" spans="14:26">
      <c r="N337" s="153"/>
      <c r="Z337" s="153"/>
    </row>
    <row r="338" spans="14:26">
      <c r="N338" s="153"/>
      <c r="Z338" s="153"/>
    </row>
    <row r="339" spans="14:26">
      <c r="N339" s="153"/>
      <c r="Z339" s="153"/>
    </row>
    <row r="340" spans="14:26">
      <c r="N340" s="153"/>
      <c r="Z340" s="153"/>
    </row>
    <row r="341" spans="14:26">
      <c r="Z341" s="153"/>
    </row>
    <row r="342" spans="14:26">
      <c r="Z342" s="153"/>
    </row>
    <row r="343" spans="14:26">
      <c r="Z343" s="153"/>
    </row>
    <row r="344" spans="14:26">
      <c r="Z344" s="153"/>
    </row>
    <row r="345" spans="14:26">
      <c r="Z345" s="153"/>
    </row>
    <row r="346" spans="14:26">
      <c r="Z346" s="153"/>
    </row>
    <row r="347" spans="14:26">
      <c r="Z347" s="153"/>
    </row>
    <row r="348" spans="14:26">
      <c r="Z348" s="153"/>
    </row>
    <row r="349" spans="14:26">
      <c r="Z349" s="153"/>
    </row>
    <row r="350" spans="14:26">
      <c r="Z350" s="153"/>
    </row>
    <row r="351" spans="14:26">
      <c r="Z351" s="153"/>
    </row>
    <row r="352" spans="14:26">
      <c r="Z352" s="153"/>
    </row>
    <row r="353" spans="26:26">
      <c r="Z353" s="153"/>
    </row>
    <row r="354" spans="26:26">
      <c r="Z354" s="153"/>
    </row>
    <row r="355" spans="26:26">
      <c r="Z355" s="153"/>
    </row>
    <row r="356" spans="26:26">
      <c r="Z356" s="153"/>
    </row>
    <row r="357" spans="26:26">
      <c r="Z357" s="153"/>
    </row>
    <row r="358" spans="26:26">
      <c r="Z358" s="153"/>
    </row>
    <row r="359" spans="26:26">
      <c r="Z359" s="153"/>
    </row>
    <row r="360" spans="26:26">
      <c r="Z360" s="153"/>
    </row>
    <row r="361" spans="26:26">
      <c r="Z361" s="153"/>
    </row>
    <row r="362" spans="26:26">
      <c r="Z362" s="153"/>
    </row>
    <row r="363" spans="26:26">
      <c r="Z363" s="153"/>
    </row>
    <row r="364" spans="26:26">
      <c r="Z364" s="153"/>
    </row>
    <row r="365" spans="26:26">
      <c r="Z365" s="153"/>
    </row>
    <row r="366" spans="26:26">
      <c r="Z366" s="153"/>
    </row>
    <row r="367" spans="26:26">
      <c r="Z367" s="153"/>
    </row>
    <row r="368" spans="26:26">
      <c r="Z368" s="153"/>
    </row>
    <row r="369" spans="26:26">
      <c r="Z369" s="153"/>
    </row>
    <row r="370" spans="26:26">
      <c r="Z370" s="153"/>
    </row>
    <row r="371" spans="26:26">
      <c r="Z371" s="153"/>
    </row>
    <row r="372" spans="26:26">
      <c r="Z372" s="153"/>
    </row>
    <row r="373" spans="26:26">
      <c r="Z373" s="153"/>
    </row>
    <row r="374" spans="26:26">
      <c r="Z374" s="153"/>
    </row>
    <row r="375" spans="26:26">
      <c r="Z375" s="153"/>
    </row>
    <row r="376" spans="26:26">
      <c r="Z376" s="153"/>
    </row>
    <row r="377" spans="26:26">
      <c r="Z377" s="153"/>
    </row>
    <row r="378" spans="26:26">
      <c r="Z378" s="153"/>
    </row>
    <row r="379" spans="26:26">
      <c r="Z379" s="153"/>
    </row>
    <row r="380" spans="26:26">
      <c r="Z380" s="153"/>
    </row>
    <row r="381" spans="26:26">
      <c r="Z381" s="153"/>
    </row>
    <row r="382" spans="26:26">
      <c r="Z382" s="153"/>
    </row>
    <row r="383" spans="26:26">
      <c r="Z383" s="153"/>
    </row>
    <row r="384" spans="26:26">
      <c r="Z384" s="153"/>
    </row>
    <row r="385" spans="26:26">
      <c r="Z385" s="153"/>
    </row>
    <row r="386" spans="26:26">
      <c r="Z386" s="153"/>
    </row>
    <row r="387" spans="26:26">
      <c r="Z387" s="153"/>
    </row>
    <row r="388" spans="26:26">
      <c r="Z388" s="153"/>
    </row>
    <row r="389" spans="26:26">
      <c r="Z389" s="153"/>
    </row>
    <row r="390" spans="26:26">
      <c r="Z390" s="153"/>
    </row>
  </sheetData>
  <sheetProtection algorithmName="SHA-512" hashValue="BMcpcTzcYO01WASnXIA6OH6f6dBOFqlxqHQ3oWpY445o2XEcry1cdkBQ82Z/pAo7z5MhqL82IQ3JdSzOzNab8w==" saltValue="VUZJUeOrxU6M09UFHboRMA==" spinCount="100000" sheet="1" objects="1" scenarios="1"/>
  <mergeCells count="397">
    <mergeCell ref="AH47:AI47"/>
    <mergeCell ref="D48:E48"/>
    <mergeCell ref="F48:G48"/>
    <mergeCell ref="H48:I48"/>
    <mergeCell ref="J48:K48"/>
    <mergeCell ref="P48:Q48"/>
    <mergeCell ref="R48:S48"/>
    <mergeCell ref="T48:U48"/>
    <mergeCell ref="V48:W48"/>
    <mergeCell ref="AB48:AC48"/>
    <mergeCell ref="AD48:AE48"/>
    <mergeCell ref="AF48:AG48"/>
    <mergeCell ref="AH48:AI48"/>
    <mergeCell ref="AH46:AI46"/>
    <mergeCell ref="AF44:AG44"/>
    <mergeCell ref="AH44:AI44"/>
    <mergeCell ref="AB45:AC45"/>
    <mergeCell ref="AD45:AE45"/>
    <mergeCell ref="AF45:AG45"/>
    <mergeCell ref="AH45:AI45"/>
    <mergeCell ref="AF42:AG42"/>
    <mergeCell ref="AH42:AI42"/>
    <mergeCell ref="AB43:AC43"/>
    <mergeCell ref="AD43:AE43"/>
    <mergeCell ref="AF43:AG43"/>
    <mergeCell ref="AH43:AI43"/>
    <mergeCell ref="AB46:AC46"/>
    <mergeCell ref="AD46:AE46"/>
    <mergeCell ref="R44:S44"/>
    <mergeCell ref="T44:U44"/>
    <mergeCell ref="V44:W44"/>
    <mergeCell ref="P45:Q45"/>
    <mergeCell ref="R45:S45"/>
    <mergeCell ref="T45:U45"/>
    <mergeCell ref="V45:W45"/>
    <mergeCell ref="AF49:AG49"/>
    <mergeCell ref="AF46:AG46"/>
    <mergeCell ref="P47:Q47"/>
    <mergeCell ref="R47:S47"/>
    <mergeCell ref="T47:U47"/>
    <mergeCell ref="V47:W47"/>
    <mergeCell ref="AB47:AC47"/>
    <mergeCell ref="AD47:AE47"/>
    <mergeCell ref="AF47:AG47"/>
    <mergeCell ref="AH49:AI49"/>
    <mergeCell ref="P42:Q42"/>
    <mergeCell ref="R42:S42"/>
    <mergeCell ref="T42:U42"/>
    <mergeCell ref="V42:W42"/>
    <mergeCell ref="P43:Q43"/>
    <mergeCell ref="R43:S43"/>
    <mergeCell ref="T43:U43"/>
    <mergeCell ref="V43:W43"/>
    <mergeCell ref="P49:Q49"/>
    <mergeCell ref="R49:S49"/>
    <mergeCell ref="T49:U49"/>
    <mergeCell ref="V49:W49"/>
    <mergeCell ref="AB49:AC49"/>
    <mergeCell ref="AD49:AE49"/>
    <mergeCell ref="P46:Q46"/>
    <mergeCell ref="R46:S46"/>
    <mergeCell ref="T46:U46"/>
    <mergeCell ref="V46:W46"/>
    <mergeCell ref="AB42:AC42"/>
    <mergeCell ref="AD42:AE42"/>
    <mergeCell ref="AB44:AC44"/>
    <mergeCell ref="AD44:AE44"/>
    <mergeCell ref="P44:Q44"/>
    <mergeCell ref="D46:E46"/>
    <mergeCell ref="F46:G46"/>
    <mergeCell ref="H46:I46"/>
    <mergeCell ref="J46:K46"/>
    <mergeCell ref="D49:E49"/>
    <mergeCell ref="F49:G49"/>
    <mergeCell ref="H49:I49"/>
    <mergeCell ref="J49:K49"/>
    <mergeCell ref="D44:E44"/>
    <mergeCell ref="F44:G44"/>
    <mergeCell ref="H44:I44"/>
    <mergeCell ref="J44:K44"/>
    <mergeCell ref="D45:E45"/>
    <mergeCell ref="F45:G45"/>
    <mergeCell ref="H45:I45"/>
    <mergeCell ref="J45:K45"/>
    <mergeCell ref="D47:E47"/>
    <mergeCell ref="F47:G47"/>
    <mergeCell ref="H47:I47"/>
    <mergeCell ref="J47:K47"/>
    <mergeCell ref="D42:E42"/>
    <mergeCell ref="F42:G42"/>
    <mergeCell ref="H42:I42"/>
    <mergeCell ref="J42:K42"/>
    <mergeCell ref="D43:E43"/>
    <mergeCell ref="F43:G43"/>
    <mergeCell ref="H43:I43"/>
    <mergeCell ref="J43:K43"/>
    <mergeCell ref="T41:U41"/>
    <mergeCell ref="V41:W41"/>
    <mergeCell ref="AB41:AC41"/>
    <mergeCell ref="AD41:AE41"/>
    <mergeCell ref="AF41:AG41"/>
    <mergeCell ref="AH41:AI41"/>
    <mergeCell ref="D41:E41"/>
    <mergeCell ref="F41:G41"/>
    <mergeCell ref="H41:I41"/>
    <mergeCell ref="J41:K41"/>
    <mergeCell ref="P41:Q41"/>
    <mergeCell ref="R41:S41"/>
    <mergeCell ref="T40:U40"/>
    <mergeCell ref="V40:W40"/>
    <mergeCell ref="AB40:AC40"/>
    <mergeCell ref="AD40:AE40"/>
    <mergeCell ref="AF40:AG40"/>
    <mergeCell ref="AH40:AI40"/>
    <mergeCell ref="D40:E40"/>
    <mergeCell ref="F40:G40"/>
    <mergeCell ref="H40:I40"/>
    <mergeCell ref="J40:K40"/>
    <mergeCell ref="P40:Q40"/>
    <mergeCell ref="R40:S40"/>
    <mergeCell ref="T39:U39"/>
    <mergeCell ref="V39:W39"/>
    <mergeCell ref="AB39:AC39"/>
    <mergeCell ref="AD39:AE39"/>
    <mergeCell ref="AF39:AG39"/>
    <mergeCell ref="AH39:AI39"/>
    <mergeCell ref="D39:E39"/>
    <mergeCell ref="F39:G39"/>
    <mergeCell ref="H39:I39"/>
    <mergeCell ref="J39:K39"/>
    <mergeCell ref="P39:Q39"/>
    <mergeCell ref="R39:S39"/>
    <mergeCell ref="T38:U38"/>
    <mergeCell ref="V38:W38"/>
    <mergeCell ref="AB38:AC38"/>
    <mergeCell ref="AD38:AE38"/>
    <mergeCell ref="AF38:AG38"/>
    <mergeCell ref="AH38:AI38"/>
    <mergeCell ref="D38:E38"/>
    <mergeCell ref="F38:G38"/>
    <mergeCell ref="H38:I38"/>
    <mergeCell ref="J38:K38"/>
    <mergeCell ref="P38:Q38"/>
    <mergeCell ref="R38:S38"/>
    <mergeCell ref="T37:U37"/>
    <mergeCell ref="V37:W37"/>
    <mergeCell ref="AB37:AC37"/>
    <mergeCell ref="AD37:AE37"/>
    <mergeCell ref="AF37:AG37"/>
    <mergeCell ref="AH37:AI37"/>
    <mergeCell ref="D37:E37"/>
    <mergeCell ref="F37:G37"/>
    <mergeCell ref="H37:I37"/>
    <mergeCell ref="J37:K37"/>
    <mergeCell ref="P37:Q37"/>
    <mergeCell ref="R37:S37"/>
    <mergeCell ref="T36:U36"/>
    <mergeCell ref="V36:W36"/>
    <mergeCell ref="AB36:AC36"/>
    <mergeCell ref="AD36:AE36"/>
    <mergeCell ref="AF36:AG36"/>
    <mergeCell ref="AH36:AI36"/>
    <mergeCell ref="D36:E36"/>
    <mergeCell ref="F36:G36"/>
    <mergeCell ref="H36:I36"/>
    <mergeCell ref="J36:K36"/>
    <mergeCell ref="P36:Q36"/>
    <mergeCell ref="R36:S36"/>
    <mergeCell ref="T35:U35"/>
    <mergeCell ref="V35:W35"/>
    <mergeCell ref="AB35:AC35"/>
    <mergeCell ref="AD35:AE35"/>
    <mergeCell ref="AF35:AG35"/>
    <mergeCell ref="AH35:AI35"/>
    <mergeCell ref="D35:E35"/>
    <mergeCell ref="F35:G35"/>
    <mergeCell ref="H35:I35"/>
    <mergeCell ref="J35:K35"/>
    <mergeCell ref="P35:Q35"/>
    <mergeCell ref="R35:S35"/>
    <mergeCell ref="T34:U34"/>
    <mergeCell ref="V34:W34"/>
    <mergeCell ref="AB34:AC34"/>
    <mergeCell ref="AD34:AE34"/>
    <mergeCell ref="AF34:AG34"/>
    <mergeCell ref="AH34:AI34"/>
    <mergeCell ref="D34:E34"/>
    <mergeCell ref="F34:G34"/>
    <mergeCell ref="H34:I34"/>
    <mergeCell ref="J34:K34"/>
    <mergeCell ref="P34:Q34"/>
    <mergeCell ref="R34:S34"/>
    <mergeCell ref="T33:U33"/>
    <mergeCell ref="V33:W33"/>
    <mergeCell ref="AB33:AC33"/>
    <mergeCell ref="AD33:AE33"/>
    <mergeCell ref="AF33:AG33"/>
    <mergeCell ref="AH33:AI33"/>
    <mergeCell ref="D33:E33"/>
    <mergeCell ref="F33:G33"/>
    <mergeCell ref="H33:I33"/>
    <mergeCell ref="J33:K33"/>
    <mergeCell ref="P33:Q33"/>
    <mergeCell ref="R33:S33"/>
    <mergeCell ref="T32:U32"/>
    <mergeCell ref="V32:W32"/>
    <mergeCell ref="AB32:AC32"/>
    <mergeCell ref="AD32:AE32"/>
    <mergeCell ref="AF32:AG32"/>
    <mergeCell ref="AH32:AI32"/>
    <mergeCell ref="D32:E32"/>
    <mergeCell ref="F32:G32"/>
    <mergeCell ref="H32:I32"/>
    <mergeCell ref="J32:K32"/>
    <mergeCell ref="P32:Q32"/>
    <mergeCell ref="R32:S32"/>
    <mergeCell ref="T31:U31"/>
    <mergeCell ref="V31:W31"/>
    <mergeCell ref="AB31:AC31"/>
    <mergeCell ref="AD31:AE31"/>
    <mergeCell ref="AF31:AG31"/>
    <mergeCell ref="AH31:AI31"/>
    <mergeCell ref="D31:E31"/>
    <mergeCell ref="F31:G31"/>
    <mergeCell ref="H31:I31"/>
    <mergeCell ref="J31:K31"/>
    <mergeCell ref="P31:Q31"/>
    <mergeCell ref="R31:S31"/>
    <mergeCell ref="T30:U30"/>
    <mergeCell ref="V30:W30"/>
    <mergeCell ref="AB30:AC30"/>
    <mergeCell ref="AD30:AE30"/>
    <mergeCell ref="AF30:AG30"/>
    <mergeCell ref="AH30:AI30"/>
    <mergeCell ref="D30:E30"/>
    <mergeCell ref="F30:G30"/>
    <mergeCell ref="H30:I30"/>
    <mergeCell ref="J30:K30"/>
    <mergeCell ref="P30:Q30"/>
    <mergeCell ref="R30:S30"/>
    <mergeCell ref="T29:U29"/>
    <mergeCell ref="V29:W29"/>
    <mergeCell ref="AB29:AC29"/>
    <mergeCell ref="AD29:AE29"/>
    <mergeCell ref="AF29:AG29"/>
    <mergeCell ref="AH29:AI29"/>
    <mergeCell ref="D29:E29"/>
    <mergeCell ref="F29:G29"/>
    <mergeCell ref="H29:I29"/>
    <mergeCell ref="J29:K29"/>
    <mergeCell ref="P29:Q29"/>
    <mergeCell ref="R29:S29"/>
    <mergeCell ref="T28:U28"/>
    <mergeCell ref="V28:W28"/>
    <mergeCell ref="AB28:AC28"/>
    <mergeCell ref="AD28:AE28"/>
    <mergeCell ref="AF28:AG28"/>
    <mergeCell ref="AH28:AI28"/>
    <mergeCell ref="D28:E28"/>
    <mergeCell ref="F28:G28"/>
    <mergeCell ref="H28:I28"/>
    <mergeCell ref="J28:K28"/>
    <mergeCell ref="P28:Q28"/>
    <mergeCell ref="R28:S28"/>
    <mergeCell ref="T27:U27"/>
    <mergeCell ref="V27:W27"/>
    <mergeCell ref="AB27:AC27"/>
    <mergeCell ref="AD27:AE27"/>
    <mergeCell ref="AF27:AG27"/>
    <mergeCell ref="AH27:AI27"/>
    <mergeCell ref="D27:E27"/>
    <mergeCell ref="F27:G27"/>
    <mergeCell ref="H27:I27"/>
    <mergeCell ref="J27:K27"/>
    <mergeCell ref="P27:Q27"/>
    <mergeCell ref="R27:S27"/>
    <mergeCell ref="T26:U26"/>
    <mergeCell ref="V26:W26"/>
    <mergeCell ref="AB26:AC26"/>
    <mergeCell ref="AD26:AE26"/>
    <mergeCell ref="AF26:AG26"/>
    <mergeCell ref="AH26:AI26"/>
    <mergeCell ref="D26:E26"/>
    <mergeCell ref="F26:G26"/>
    <mergeCell ref="H26:I26"/>
    <mergeCell ref="J26:K26"/>
    <mergeCell ref="P26:Q26"/>
    <mergeCell ref="R26:S26"/>
    <mergeCell ref="T25:U25"/>
    <mergeCell ref="V25:W25"/>
    <mergeCell ref="AB25:AC25"/>
    <mergeCell ref="AD25:AE25"/>
    <mergeCell ref="AF25:AG25"/>
    <mergeCell ref="AH25:AI25"/>
    <mergeCell ref="D25:E25"/>
    <mergeCell ref="F25:G25"/>
    <mergeCell ref="H25:I25"/>
    <mergeCell ref="J25:K25"/>
    <mergeCell ref="P25:Q25"/>
    <mergeCell ref="R25:S25"/>
    <mergeCell ref="T24:U24"/>
    <mergeCell ref="V24:W24"/>
    <mergeCell ref="AB24:AC24"/>
    <mergeCell ref="AD24:AE24"/>
    <mergeCell ref="AF24:AG24"/>
    <mergeCell ref="AH24:AI24"/>
    <mergeCell ref="D24:E24"/>
    <mergeCell ref="F24:G24"/>
    <mergeCell ref="H24:I24"/>
    <mergeCell ref="J24:K24"/>
    <mergeCell ref="P24:Q24"/>
    <mergeCell ref="R24:S24"/>
    <mergeCell ref="T23:U23"/>
    <mergeCell ref="V23:W23"/>
    <mergeCell ref="AB23:AC23"/>
    <mergeCell ref="AD23:AE23"/>
    <mergeCell ref="AF23:AG23"/>
    <mergeCell ref="AH23:AI23"/>
    <mergeCell ref="D23:E23"/>
    <mergeCell ref="F23:G23"/>
    <mergeCell ref="H23:I23"/>
    <mergeCell ref="J23:K23"/>
    <mergeCell ref="P23:Q23"/>
    <mergeCell ref="R23:S23"/>
    <mergeCell ref="T22:U22"/>
    <mergeCell ref="V22:W22"/>
    <mergeCell ref="AB22:AC22"/>
    <mergeCell ref="AD22:AE22"/>
    <mergeCell ref="AF22:AG22"/>
    <mergeCell ref="AH22:AI22"/>
    <mergeCell ref="D22:E22"/>
    <mergeCell ref="F22:G22"/>
    <mergeCell ref="H22:I22"/>
    <mergeCell ref="J22:K22"/>
    <mergeCell ref="P22:Q22"/>
    <mergeCell ref="R22:S22"/>
    <mergeCell ref="T21:U21"/>
    <mergeCell ref="V21:W21"/>
    <mergeCell ref="AB21:AC21"/>
    <mergeCell ref="AD21:AE21"/>
    <mergeCell ref="AF21:AG21"/>
    <mergeCell ref="AH21:AI21"/>
    <mergeCell ref="D21:E21"/>
    <mergeCell ref="F21:G21"/>
    <mergeCell ref="H21:I21"/>
    <mergeCell ref="J21:K21"/>
    <mergeCell ref="P21:Q21"/>
    <mergeCell ref="R21:S21"/>
    <mergeCell ref="AD20:AE20"/>
    <mergeCell ref="AF20:AG20"/>
    <mergeCell ref="AH20:AI20"/>
    <mergeCell ref="D20:E20"/>
    <mergeCell ref="F20:G20"/>
    <mergeCell ref="H20:I20"/>
    <mergeCell ref="J20:K20"/>
    <mergeCell ref="P20:Q20"/>
    <mergeCell ref="R20:S20"/>
    <mergeCell ref="D19:E19"/>
    <mergeCell ref="F19:G19"/>
    <mergeCell ref="H19:I19"/>
    <mergeCell ref="J19:K19"/>
    <mergeCell ref="P19:Q19"/>
    <mergeCell ref="R19:S19"/>
    <mergeCell ref="T20:U20"/>
    <mergeCell ref="V20:W20"/>
    <mergeCell ref="AB20:AC20"/>
    <mergeCell ref="AF16:AG16"/>
    <mergeCell ref="AH16:AI16"/>
    <mergeCell ref="AJ6:AK6"/>
    <mergeCell ref="T19:U19"/>
    <mergeCell ref="V19:W19"/>
    <mergeCell ref="AB19:AC19"/>
    <mergeCell ref="AD19:AE19"/>
    <mergeCell ref="AF19:AG19"/>
    <mergeCell ref="AH19:AI19"/>
    <mergeCell ref="S6:U6"/>
    <mergeCell ref="X6:AA6"/>
    <mergeCell ref="AB6:AD6"/>
    <mergeCell ref="AD16:AE16"/>
    <mergeCell ref="AF6:AI6"/>
    <mergeCell ref="D16:E16"/>
    <mergeCell ref="F16:G16"/>
    <mergeCell ref="H16:I16"/>
    <mergeCell ref="J16:K16"/>
    <mergeCell ref="P16:Q16"/>
    <mergeCell ref="R16:S16"/>
    <mergeCell ref="T16:U16"/>
    <mergeCell ref="P1:AB2"/>
    <mergeCell ref="O3:AC3"/>
    <mergeCell ref="D6:H6"/>
    <mergeCell ref="I6:K6"/>
    <mergeCell ref="V16:W16"/>
    <mergeCell ref="AB16:AC16"/>
    <mergeCell ref="L6:N6"/>
    <mergeCell ref="P6:R6"/>
    <mergeCell ref="F2:G2"/>
    <mergeCell ref="H2:O2"/>
  </mergeCells>
  <conditionalFormatting sqref="AL19:AM40 J19:K46 V19:W46 AH19:AI46 AA19:AA46">
    <cfRule type="expression" dxfId="13" priority="7" stopIfTrue="1">
      <formula>L19="u"</formula>
    </cfRule>
    <cfRule type="expression" dxfId="12" priority="8" stopIfTrue="1">
      <formula>L19="e"</formula>
    </cfRule>
  </conditionalFormatting>
  <conditionalFormatting sqref="J47:K48 V47:W48 AH47:AI48 AA47:AA48">
    <cfRule type="expression" dxfId="11" priority="1" stopIfTrue="1">
      <formula>L47="u"</formula>
    </cfRule>
    <cfRule type="expression" dxfId="10" priority="2" stopIfTrue="1">
      <formula>L47="e"</formula>
    </cfRule>
  </conditionalFormatting>
  <dataValidations count="3">
    <dataValidation type="custom" allowBlank="1" showInputMessage="1" showErrorMessage="1" sqref="Y41:Y48 M19:M48 Y19:Z40 AK19:AK48" xr:uid="{77234E47-C877-4C90-8B09-3CBFE36F3689}">
      <formula1>M19="x"</formula1>
    </dataValidation>
    <dataValidation type="custom" allowBlank="1" showInputMessage="1" showErrorMessage="1" sqref="AN19:AN40" xr:uid="{01593203-4F2F-489F-9991-1F35156C3F6D}">
      <formula1>OR(AN19="e",AN19="u")</formula1>
    </dataValidation>
    <dataValidation type="custom" allowBlank="1" showInputMessage="1" showErrorMessage="1" sqref="L19:L48 X19:X48 AJ19:AJ48" xr:uid="{0A6E87C7-009D-42B2-851F-3834C0AB96CA}">
      <formula1>OR(L19="u",L19="e")</formula1>
    </dataValidation>
  </dataValidations>
  <pageMargins left="0.51181102362204722" right="0.51181102362204722" top="0.55118110236220474" bottom="0.55118110236220474" header="0.31496062992125984" footer="0.31496062992125984"/>
  <pageSetup paperSize="9" scale="72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X86"/>
  <sheetViews>
    <sheetView showRowColHeaders="0" zoomScale="95" workbookViewId="0">
      <selection activeCell="D40" sqref="D40"/>
    </sheetView>
  </sheetViews>
  <sheetFormatPr defaultRowHeight="12.75"/>
  <cols>
    <col min="1" max="1" width="3.42578125" style="1" customWidth="1"/>
    <col min="2" max="2" width="3.7109375" style="1" customWidth="1"/>
    <col min="3" max="4" width="3.28515625" style="1" customWidth="1"/>
    <col min="5" max="5" width="1.7109375" style="1" customWidth="1"/>
    <col min="6" max="6" width="3.7109375" style="1" customWidth="1"/>
    <col min="7" max="8" width="3.28515625" style="1" customWidth="1"/>
    <col min="9" max="9" width="1.7109375" style="1" customWidth="1"/>
    <col min="10" max="10" width="3.7109375" style="1" customWidth="1"/>
    <col min="11" max="12" width="3.28515625" style="1" customWidth="1"/>
    <col min="13" max="13" width="1.7109375" style="1" customWidth="1"/>
    <col min="14" max="14" width="3.7109375" style="1" customWidth="1"/>
    <col min="15" max="16" width="3.28515625" style="1" customWidth="1"/>
    <col min="17" max="17" width="1.7109375" style="1" customWidth="1"/>
    <col min="18" max="18" width="3.7109375" style="1" customWidth="1"/>
    <col min="19" max="20" width="3.28515625" style="1" customWidth="1"/>
    <col min="21" max="21" width="1.7109375" style="1" customWidth="1"/>
    <col min="22" max="22" width="3.7109375" style="1" customWidth="1"/>
    <col min="23" max="24" width="3.28515625" style="1" customWidth="1"/>
    <col min="25" max="25" width="1.7109375" style="1" customWidth="1"/>
    <col min="26" max="26" width="3.7109375" style="1" customWidth="1"/>
    <col min="27" max="28" width="3.28515625" style="1" customWidth="1"/>
    <col min="29" max="29" width="1.7109375" style="1" customWidth="1"/>
    <col min="30" max="30" width="3.7109375" style="1" customWidth="1"/>
    <col min="31" max="32" width="3.28515625" style="1" customWidth="1"/>
    <col min="33" max="33" width="1.7109375" style="1" customWidth="1"/>
    <col min="34" max="34" width="3.7109375" style="1" customWidth="1"/>
    <col min="35" max="36" width="3.28515625" style="1" customWidth="1"/>
    <col min="37" max="37" width="1.7109375" style="1" customWidth="1"/>
    <col min="38" max="38" width="3.7109375" style="1" customWidth="1"/>
    <col min="39" max="40" width="3.28515625" style="1" customWidth="1"/>
    <col min="41" max="41" width="1.7109375" style="1" customWidth="1"/>
    <col min="42" max="42" width="3.7109375" style="1" customWidth="1"/>
    <col min="43" max="44" width="3.28515625" style="1" customWidth="1"/>
    <col min="45" max="45" width="1.7109375" style="1" customWidth="1"/>
    <col min="46" max="46" width="3.7109375" style="1" customWidth="1"/>
    <col min="47" max="48" width="3.28515625" style="1" customWidth="1"/>
    <col min="49" max="49" width="1.7109375" style="1" customWidth="1"/>
    <col min="50" max="51" width="5.7109375" style="1" customWidth="1"/>
    <col min="52" max="16384" width="9.140625" style="1"/>
  </cols>
  <sheetData>
    <row r="1" spans="1:76" ht="6.75" customHeight="1">
      <c r="A1" s="10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0"/>
      <c r="AY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</row>
    <row r="2" spans="1:76" ht="15" customHeight="1">
      <c r="A2" s="10"/>
      <c r="B2" s="342" t="s">
        <v>0</v>
      </c>
      <c r="C2" s="342"/>
      <c r="D2" s="342"/>
      <c r="E2" s="342"/>
      <c r="F2" s="343">
        <f>IF(jaar=0,1,jaar-1)</f>
        <v>2014</v>
      </c>
      <c r="G2" s="343"/>
      <c r="H2" s="343"/>
      <c r="I2" s="340"/>
      <c r="J2" s="341"/>
      <c r="K2" s="341"/>
      <c r="L2" s="341"/>
      <c r="M2" s="341"/>
      <c r="N2" s="341"/>
      <c r="O2" s="12"/>
      <c r="P2" s="13"/>
      <c r="Q2" s="13"/>
      <c r="R2" s="13"/>
      <c r="S2" s="13"/>
      <c r="T2" s="13"/>
      <c r="U2" s="13"/>
      <c r="V2" s="346" t="s">
        <v>14</v>
      </c>
      <c r="W2" s="346"/>
      <c r="X2" s="346"/>
      <c r="Y2" s="346"/>
      <c r="Z2" s="346"/>
      <c r="AA2" s="346"/>
      <c r="AB2" s="346"/>
      <c r="AC2" s="346"/>
      <c r="AD2" s="346"/>
      <c r="AE2" s="13"/>
      <c r="AF2" s="13"/>
      <c r="AG2" s="13"/>
      <c r="AH2" s="344">
        <f ca="1">TODAY()</f>
        <v>44128</v>
      </c>
      <c r="AI2" s="344"/>
      <c r="AJ2" s="344"/>
      <c r="AK2" s="344"/>
      <c r="AL2" s="344"/>
      <c r="AM2" s="344"/>
      <c r="AN2" s="338" t="s">
        <v>24</v>
      </c>
      <c r="AO2" s="336" t="s">
        <v>23</v>
      </c>
      <c r="AP2" s="336"/>
      <c r="AQ2" s="336"/>
      <c r="AR2" s="336"/>
      <c r="AS2" s="336"/>
      <c r="AT2" s="336"/>
      <c r="AU2" s="336"/>
      <c r="AV2" s="14"/>
      <c r="AW2" s="12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</row>
    <row r="3" spans="1:76" ht="6" customHeight="1">
      <c r="A3" s="10"/>
      <c r="B3" s="348"/>
      <c r="C3" s="348"/>
      <c r="D3" s="348"/>
      <c r="E3" s="348"/>
      <c r="F3" s="348"/>
      <c r="G3" s="348"/>
      <c r="H3" s="34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47"/>
      <c r="W3" s="347"/>
      <c r="X3" s="347"/>
      <c r="Y3" s="347"/>
      <c r="Z3" s="347"/>
      <c r="AA3" s="347"/>
      <c r="AB3" s="347"/>
      <c r="AC3" s="347"/>
      <c r="AD3" s="347"/>
      <c r="AE3" s="15"/>
      <c r="AF3" s="15"/>
      <c r="AG3" s="15"/>
      <c r="AH3" s="345"/>
      <c r="AI3" s="345"/>
      <c r="AJ3" s="345"/>
      <c r="AK3" s="345"/>
      <c r="AL3" s="345"/>
      <c r="AM3" s="345"/>
      <c r="AN3" s="339"/>
      <c r="AO3" s="337"/>
      <c r="AP3" s="337"/>
      <c r="AQ3" s="337"/>
      <c r="AR3" s="337"/>
      <c r="AS3" s="337"/>
      <c r="AT3" s="337"/>
      <c r="AU3" s="337"/>
      <c r="AV3" s="16"/>
      <c r="AW3" s="12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</row>
    <row r="4" spans="1:76" ht="12" customHeight="1">
      <c r="A4" s="10"/>
      <c r="B4" s="2" t="s">
        <v>13</v>
      </c>
      <c r="C4" s="248" t="s">
        <v>1</v>
      </c>
      <c r="D4" s="248"/>
      <c r="E4" s="3"/>
      <c r="F4" s="2" t="s">
        <v>13</v>
      </c>
      <c r="G4" s="248" t="s">
        <v>3</v>
      </c>
      <c r="H4" s="248"/>
      <c r="I4" s="3"/>
      <c r="J4" s="2" t="s">
        <v>13</v>
      </c>
      <c r="K4" s="248" t="s">
        <v>4</v>
      </c>
      <c r="L4" s="248"/>
      <c r="M4" s="3"/>
      <c r="N4" s="2" t="s">
        <v>13</v>
      </c>
      <c r="O4" s="248" t="s">
        <v>5</v>
      </c>
      <c r="P4" s="248"/>
      <c r="Q4" s="3"/>
      <c r="R4" s="2" t="s">
        <v>13</v>
      </c>
      <c r="S4" s="248" t="s">
        <v>6</v>
      </c>
      <c r="T4" s="248"/>
      <c r="U4" s="3"/>
      <c r="V4" s="2" t="s">
        <v>13</v>
      </c>
      <c r="W4" s="248" t="s">
        <v>7</v>
      </c>
      <c r="X4" s="248"/>
      <c r="Y4" s="3"/>
      <c r="Z4" s="2" t="s">
        <v>13</v>
      </c>
      <c r="AA4" s="248" t="s">
        <v>8</v>
      </c>
      <c r="AB4" s="248"/>
      <c r="AC4" s="3"/>
      <c r="AD4" s="2" t="s">
        <v>13</v>
      </c>
      <c r="AE4" s="248" t="s">
        <v>9</v>
      </c>
      <c r="AF4" s="248"/>
      <c r="AG4" s="3"/>
      <c r="AH4" s="2" t="s">
        <v>13</v>
      </c>
      <c r="AI4" s="248" t="s">
        <v>10</v>
      </c>
      <c r="AJ4" s="248"/>
      <c r="AK4" s="3"/>
      <c r="AL4" s="2" t="s">
        <v>13</v>
      </c>
      <c r="AM4" s="248" t="s">
        <v>11</v>
      </c>
      <c r="AN4" s="248"/>
      <c r="AO4" s="3"/>
      <c r="AP4" s="2" t="s">
        <v>13</v>
      </c>
      <c r="AQ4" s="248" t="s">
        <v>12</v>
      </c>
      <c r="AR4" s="248"/>
      <c r="AS4" s="3"/>
      <c r="AT4" s="2" t="s">
        <v>13</v>
      </c>
      <c r="AU4" s="248" t="s">
        <v>2</v>
      </c>
      <c r="AV4" s="248"/>
      <c r="AW4" s="3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76" ht="4.5" customHeight="1">
      <c r="A5" s="10"/>
      <c r="B5" s="25"/>
      <c r="C5" s="20"/>
      <c r="D5" s="20"/>
      <c r="E5" s="11"/>
      <c r="F5" s="25"/>
      <c r="G5" s="20"/>
      <c r="H5" s="20"/>
      <c r="I5" s="11"/>
      <c r="J5" s="25"/>
      <c r="K5" s="20"/>
      <c r="L5" s="20"/>
      <c r="M5" s="11"/>
      <c r="N5" s="25"/>
      <c r="O5" s="20"/>
      <c r="P5" s="20"/>
      <c r="Q5" s="11"/>
      <c r="R5" s="25"/>
      <c r="S5" s="20"/>
      <c r="T5" s="20"/>
      <c r="U5" s="11"/>
      <c r="V5" s="25"/>
      <c r="W5" s="20"/>
      <c r="X5" s="20"/>
      <c r="Y5" s="11"/>
      <c r="Z5" s="25"/>
      <c r="AA5" s="20"/>
      <c r="AB5" s="20"/>
      <c r="AC5" s="11"/>
      <c r="AD5" s="25"/>
      <c r="AE5" s="20"/>
      <c r="AF5" s="20"/>
      <c r="AG5" s="11"/>
      <c r="AH5" s="25"/>
      <c r="AI5" s="20"/>
      <c r="AJ5" s="20"/>
      <c r="AK5" s="11"/>
      <c r="AL5" s="25"/>
      <c r="AM5" s="20"/>
      <c r="AN5" s="20"/>
      <c r="AO5" s="11"/>
      <c r="AP5" s="25"/>
      <c r="AQ5" s="20"/>
      <c r="AR5" s="20"/>
      <c r="AS5" s="11"/>
      <c r="AT5" s="25"/>
      <c r="AU5" s="20"/>
      <c r="AV5" s="2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</row>
    <row r="6" spans="1:76" ht="12" customHeight="1">
      <c r="A6" s="21">
        <f>IF(OR(A10=2,A11=2,A12=2),1,IF(E6=1,1,""))</f>
        <v>1</v>
      </c>
      <c r="B6" s="24">
        <f t="shared" ref="B6:B12" si="0">A6</f>
        <v>1</v>
      </c>
      <c r="C6" s="5" t="str">
        <f t="shared" ref="C6:C36" si="1">VLOOKUP(WEEKDAY(D6),dagen,2)</f>
        <v>wo</v>
      </c>
      <c r="D6" s="7">
        <f>DATE(F2,1,1)</f>
        <v>41640</v>
      </c>
      <c r="E6" s="18">
        <f t="shared" ref="E6:E16" si="2">IF(C6="ma",1,0)</f>
        <v>0</v>
      </c>
      <c r="F6" s="24" t="str">
        <f>IF(I6=0,"",SUM(E6:E36)+1)</f>
        <v/>
      </c>
      <c r="G6" s="6" t="str">
        <f t="shared" ref="G6:G33" si="3">VLOOKUP(WEEKDAY(H6),dagen,2)</f>
        <v>za</v>
      </c>
      <c r="H6" s="7">
        <f>D36+1</f>
        <v>41671</v>
      </c>
      <c r="I6" s="26">
        <f t="shared" ref="I6:I34" si="4">IF(G6="ma",1,0)</f>
        <v>0</v>
      </c>
      <c r="J6" s="24" t="str">
        <f>IF(M6=0,"",SUM($E$6:$E$36,$I$6:$I$34)+1)</f>
        <v/>
      </c>
      <c r="K6" s="6" t="str">
        <f t="shared" ref="K6:K36" si="5">VLOOKUP(WEEKDAY(L6),dagen,2)</f>
        <v>za</v>
      </c>
      <c r="L6" s="7">
        <f>IF(H34="",H33+1,H34+1)</f>
        <v>41699</v>
      </c>
      <c r="M6" s="26">
        <f t="shared" ref="M6:M36" si="6">IF(K6="ma",1,0)</f>
        <v>0</v>
      </c>
      <c r="N6" s="24" t="str">
        <f>IF(Q6=0,"",SUM($E$6:$E$36,$I$6:$I$34,$M$6:$M$36)+1)</f>
        <v/>
      </c>
      <c r="O6" s="6" t="str">
        <f t="shared" ref="O6:O35" si="7">VLOOKUP(WEEKDAY(P6),dagen,2)</f>
        <v>di</v>
      </c>
      <c r="P6" s="7">
        <f>L36+1</f>
        <v>41730</v>
      </c>
      <c r="Q6" s="26">
        <f t="shared" ref="Q6:Q35" si="8">IF(O6="ma",1,0)</f>
        <v>0</v>
      </c>
      <c r="R6" s="24" t="str">
        <f>IF(U6=0,"",SUM($E$6:$E$36,$I$6:$I$34,$M$6:$M$36,$Q$6:$Q$35)+1)</f>
        <v/>
      </c>
      <c r="S6" s="6" t="str">
        <f t="shared" ref="S6:S36" si="9">VLOOKUP(WEEKDAY(T6),dagen,2)</f>
        <v>do</v>
      </c>
      <c r="T6" s="7">
        <f>P35+1</f>
        <v>41760</v>
      </c>
      <c r="U6" s="26">
        <f t="shared" ref="U6:U36" si="10">IF(S6="ma",1,0)</f>
        <v>0</v>
      </c>
      <c r="V6" s="24" t="str">
        <f>IF(Y6=0,"",SUM($E$6:$E$36,$I$6:$I$34,$M$6:$M$36,$Q$6:$Q$35,$U$6:$U$36)+1)</f>
        <v/>
      </c>
      <c r="W6" s="6" t="str">
        <f t="shared" ref="W6:W35" si="11">VLOOKUP(WEEKDAY(X6),dagen,2)</f>
        <v>zo</v>
      </c>
      <c r="X6" s="7">
        <f>T36+1</f>
        <v>41791</v>
      </c>
      <c r="Y6" s="26">
        <f t="shared" ref="Y6:Y35" si="12">IF(W6="ma",1,0)</f>
        <v>0</v>
      </c>
      <c r="Z6" s="24" t="str">
        <f>IF(AC6=0,"",SUM($E$6:$E$36,$I$6:$I$34,$M$6:$M$36,$Q$6:$Q$35,$U$6:$U$36,$Y$6:$Y$35)+1)</f>
        <v/>
      </c>
      <c r="AA6" s="6" t="str">
        <f t="shared" ref="AA6:AA36" si="13">VLOOKUP(WEEKDAY(AB6),dagen,2)</f>
        <v>di</v>
      </c>
      <c r="AB6" s="7">
        <f>X35+1</f>
        <v>41821</v>
      </c>
      <c r="AC6" s="26">
        <f t="shared" ref="AC6:AC36" si="14">IF(AA6="ma",1,0)</f>
        <v>0</v>
      </c>
      <c r="AD6" s="24" t="str">
        <f>IF(AG6=0,"",SUM($E$6:$E$36,$I$6:$I$34,$M$6:$M$36,$Q$6:$Q$35,$U$6:$U$36,$Y$6:$Y$35,$AC$6:$AC$36)+1)</f>
        <v/>
      </c>
      <c r="AE6" s="6" t="str">
        <f t="shared" ref="AE6:AE36" si="15">VLOOKUP(WEEKDAY(AF6),dagen,2)</f>
        <v>vr</v>
      </c>
      <c r="AF6" s="7">
        <f>AB36+1</f>
        <v>41852</v>
      </c>
      <c r="AG6" s="26">
        <f t="shared" ref="AG6:AG36" si="16">IF(AE6="ma",1,0)</f>
        <v>0</v>
      </c>
      <c r="AH6" s="24">
        <f>IF(AK6=0,"",SUM($E$6:$E$36,$I$6:$I$34,$M$6:$M$36,$Q$6:$Q$35,$U$6:$U$36,$Y$6:$Y$35,$AC$6:$AC$36,$AG$6:$AG$36)+1)</f>
        <v>36</v>
      </c>
      <c r="AI6" s="6" t="str">
        <f t="shared" ref="AI6:AI35" si="17">VLOOKUP(WEEKDAY(AJ6),dagen,2)</f>
        <v>ma</v>
      </c>
      <c r="AJ6" s="7">
        <f>AF36+1</f>
        <v>41883</v>
      </c>
      <c r="AK6" s="26">
        <f t="shared" ref="AK6:AK35" si="18">IF(AI6="ma",1,0)</f>
        <v>1</v>
      </c>
      <c r="AL6" s="24" t="str">
        <f>IF(AO6=0,"",SUM($E$6:$E$36,$I$6:$I$34,$M$6:$M$36,$Q$6:$Q$35,$U$6:$U$36,$Y$6:$Y$35,$AC$6:$AC$36,$AG$6:$AG$37,$AK$6:$AK$35)+1)</f>
        <v/>
      </c>
      <c r="AM6" s="6" t="str">
        <f t="shared" ref="AM6:AM36" si="19">VLOOKUP(WEEKDAY(AN6),dagen,2)</f>
        <v>wo</v>
      </c>
      <c r="AN6" s="7">
        <f>AJ35+1</f>
        <v>41913</v>
      </c>
      <c r="AO6" s="26">
        <f t="shared" ref="AO6:AO36" si="20">IF(AM6="ma",1,0)</f>
        <v>0</v>
      </c>
      <c r="AP6" s="24" t="str">
        <f>IF(AS6=0,"",SUM($E$6:$E$36,$I$6:$I$34,$M$6:$M$36,$Q$6:$Q$35,$U$6:$U$36,$Y$6:$Y$35,$AC$6:$AC$36,$AG$6:$AG$37,$AK$6:$AK$35,$AO$6:$AO$36)+1)</f>
        <v/>
      </c>
      <c r="AQ6" s="6" t="str">
        <f t="shared" ref="AQ6:AQ35" si="21">VLOOKUP(WEEKDAY(AR6),dagen,2)</f>
        <v>za</v>
      </c>
      <c r="AR6" s="7">
        <f>AN36+1</f>
        <v>41944</v>
      </c>
      <c r="AS6" s="26">
        <f t="shared" ref="AS6:AS35" si="22">IF(AQ6="ma",1,0)</f>
        <v>0</v>
      </c>
      <c r="AT6" s="24">
        <f>IF(AW6=0,"",SUM($E$6:$E$36,$I$6:$I$34,$M$6:$M$36,$Q$6:$Q$35,$U$6:$U$36,$Y$6:$Y$35,$AC$6:$AC$36,$AG$6:$AG$37,$AK$6:$AK$35,$AO$6:$AO$36,$AS$6:$AS$35)+1)</f>
        <v>49</v>
      </c>
      <c r="AU6" s="6" t="str">
        <f t="shared" ref="AU6:AU36" si="23">VLOOKUP(WEEKDAY(AV6),dagen,2)</f>
        <v>ma</v>
      </c>
      <c r="AV6" s="7">
        <f>AR35+1</f>
        <v>41974</v>
      </c>
      <c r="AW6" s="26">
        <f t="shared" ref="AW6:AW36" si="24">IF(AU6="ma",1,0)</f>
        <v>1</v>
      </c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</row>
    <row r="7" spans="1:76" ht="12" customHeight="1">
      <c r="A7" s="21" t="str">
        <f>IF(E7=1,1,"")</f>
        <v/>
      </c>
      <c r="B7" s="24" t="str">
        <f t="shared" si="0"/>
        <v/>
      </c>
      <c r="C7" s="5" t="str">
        <f t="shared" si="1"/>
        <v>do</v>
      </c>
      <c r="D7" s="7">
        <f t="shared" ref="D7:D36" si="25">D6+1</f>
        <v>41641</v>
      </c>
      <c r="E7" s="18">
        <f t="shared" si="2"/>
        <v>0</v>
      </c>
      <c r="F7" s="24" t="str">
        <f>IF(I7=0,"",SUM($E$6:$E$36,$I$6:I7))</f>
        <v/>
      </c>
      <c r="G7" s="6" t="str">
        <f t="shared" si="3"/>
        <v>zo</v>
      </c>
      <c r="H7" s="7">
        <f t="shared" ref="H7:H33" si="26">H6+1</f>
        <v>41672</v>
      </c>
      <c r="I7" s="26">
        <f t="shared" si="4"/>
        <v>0</v>
      </c>
      <c r="J7" s="24" t="str">
        <f>IF(M7=0,"",SUM($E$6:$E$36,$I$6:$I$34,$M$6:M7))</f>
        <v/>
      </c>
      <c r="K7" s="6" t="str">
        <f t="shared" si="5"/>
        <v>zo</v>
      </c>
      <c r="L7" s="7">
        <f t="shared" ref="L7:L36" si="27">L6+1</f>
        <v>41700</v>
      </c>
      <c r="M7" s="26">
        <f t="shared" si="6"/>
        <v>0</v>
      </c>
      <c r="N7" s="24" t="str">
        <f>IF(Q7=0,"",SUM($E$6:$E$36,$I$6:$I$34,$M$6:$M$36,$Q$6:Q7))</f>
        <v/>
      </c>
      <c r="O7" s="6" t="str">
        <f t="shared" si="7"/>
        <v>wo</v>
      </c>
      <c r="P7" s="7">
        <f t="shared" ref="P7:P35" si="28">P6+1</f>
        <v>41731</v>
      </c>
      <c r="Q7" s="26">
        <f t="shared" si="8"/>
        <v>0</v>
      </c>
      <c r="R7" s="24" t="str">
        <f>IF(U7=0,"",SUM($E$6:$E$36,$I$6:$I$34,$M$6:$M$36,$Q$6:$Q$35,$U$6:U7))</f>
        <v/>
      </c>
      <c r="S7" s="6" t="str">
        <f t="shared" si="9"/>
        <v>vr</v>
      </c>
      <c r="T7" s="7">
        <f t="shared" ref="T7:T36" si="29">T6+1</f>
        <v>41761</v>
      </c>
      <c r="U7" s="26">
        <f t="shared" si="10"/>
        <v>0</v>
      </c>
      <c r="V7" s="24">
        <f>IF(Y7=0,"",SUM($E$6:$E$36,$I$6:$I$34,$M$6:$M$36,$Q$6:$Q$35,$U$6:$U$36,$Y$6:Y7))</f>
        <v>23</v>
      </c>
      <c r="W7" s="6" t="str">
        <f t="shared" si="11"/>
        <v>ma</v>
      </c>
      <c r="X7" s="7">
        <f t="shared" ref="X7:X35" si="30">X6+1</f>
        <v>41792</v>
      </c>
      <c r="Y7" s="26">
        <f t="shared" si="12"/>
        <v>1</v>
      </c>
      <c r="Z7" s="24" t="str">
        <f>IF(AC7=0,"",SUM($E$6:$E$36,$I$6:$I$34,$M$6:$M$36,$Q$6:$Q$35,$U$6:$U$36,$Y$6:$Y$35,$AC$6:AC7))</f>
        <v/>
      </c>
      <c r="AA7" s="6" t="str">
        <f t="shared" si="13"/>
        <v>wo</v>
      </c>
      <c r="AB7" s="7">
        <f t="shared" ref="AB7:AB36" si="31">AB6+1</f>
        <v>41822</v>
      </c>
      <c r="AC7" s="26">
        <f t="shared" si="14"/>
        <v>0</v>
      </c>
      <c r="AD7" s="24" t="str">
        <f>IF(AG7=0,"",SUM($E$6:$E$36,$I$6:$I$34,$M$6:$M$36,$Q$6:$Q$35,$U$6:$U$36,$Y$6:$Y$35,$AC$6:$AC$36,$AG$6:AG7))</f>
        <v/>
      </c>
      <c r="AE7" s="6" t="str">
        <f t="shared" si="15"/>
        <v>za</v>
      </c>
      <c r="AF7" s="7">
        <f t="shared" ref="AF7:AF36" si="32">AF6+1</f>
        <v>41853</v>
      </c>
      <c r="AG7" s="26">
        <f t="shared" si="16"/>
        <v>0</v>
      </c>
      <c r="AH7" s="24" t="str">
        <f>IF(AK7=0,"",SUM($E$6:$E$36,$I$6:$I$34,$M$6:$M$36,$Q$6:$Q$35,$U$6:$U$36,$Y$6:$Y$35,$AC$6:$AC$36,$AG$6:$AG$37,$AK$6:AK7))</f>
        <v/>
      </c>
      <c r="AI7" s="6" t="str">
        <f t="shared" si="17"/>
        <v>di</v>
      </c>
      <c r="AJ7" s="7">
        <f t="shared" ref="AJ7:AJ35" si="33">AJ6+1</f>
        <v>41884</v>
      </c>
      <c r="AK7" s="26">
        <f t="shared" si="18"/>
        <v>0</v>
      </c>
      <c r="AL7" s="24" t="str">
        <f>IF(AO7=0,"",SUM($E$6:$E$36,$I$6:$I$34,$M$6:$M$36,$Q$6:$Q$35,$U$6:$U$36,$Y$6:$Y$35,$AC$6:$AC$36,$AG$6:$AG$37,$AK$6:$AK$35,$AO$6:AO7))</f>
        <v/>
      </c>
      <c r="AM7" s="6" t="str">
        <f t="shared" si="19"/>
        <v>do</v>
      </c>
      <c r="AN7" s="7">
        <f t="shared" ref="AN7:AN36" si="34">AN6+1</f>
        <v>41914</v>
      </c>
      <c r="AO7" s="26">
        <f t="shared" si="20"/>
        <v>0</v>
      </c>
      <c r="AP7" s="24" t="str">
        <f>IF(AS7=0,"",SUM($E$6:$E$36,$I$6:$I$34,$M$6:$M$36,$Q$6:$Q$35,$U$6:$U$36,$Y$6:$Y$35,$AC$6:$AC$36,$AG$6:$AG$37,$AK$6:$AK$35,$AO$6:$AO$36,$AS$6:AS7))</f>
        <v/>
      </c>
      <c r="AQ7" s="6" t="str">
        <f t="shared" si="21"/>
        <v>zo</v>
      </c>
      <c r="AR7" s="7">
        <f t="shared" ref="AR7:AR35" si="35">AR6+1</f>
        <v>41945</v>
      </c>
      <c r="AS7" s="26">
        <f t="shared" si="22"/>
        <v>0</v>
      </c>
      <c r="AT7" s="24" t="str">
        <f>IF(AW7=0,"",SUM($E$6:$E$36,$I$6:$I$34,$M$6:$M$36,$Q$6:$Q$35,$U$6:$U$36,$Y$6:$Y$35,$AC$6:$AC$36,$AG$6:$AG$37,$AK$6:$AK$35,$AO$6:$AO$36,$AS$6:$AS$35,$AW$6:AW7))</f>
        <v/>
      </c>
      <c r="AU7" s="6" t="str">
        <f t="shared" si="23"/>
        <v>di</v>
      </c>
      <c r="AV7" s="7">
        <f t="shared" ref="AV7:AV36" si="36">AV6+1</f>
        <v>41975</v>
      </c>
      <c r="AW7" s="26">
        <f t="shared" si="24"/>
        <v>0</v>
      </c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</row>
    <row r="8" spans="1:76" ht="12" customHeight="1">
      <c r="A8" s="21" t="str">
        <f>IF(E8=1,1,"")</f>
        <v/>
      </c>
      <c r="B8" s="24" t="str">
        <f t="shared" si="0"/>
        <v/>
      </c>
      <c r="C8" s="5" t="str">
        <f t="shared" si="1"/>
        <v>vr</v>
      </c>
      <c r="D8" s="7">
        <f t="shared" si="25"/>
        <v>41642</v>
      </c>
      <c r="E8" s="18">
        <f t="shared" si="2"/>
        <v>0</v>
      </c>
      <c r="F8" s="24">
        <f>IF(I8=0,"",SUM($E$6:$E$36,$I$6:I8))</f>
        <v>6</v>
      </c>
      <c r="G8" s="6" t="str">
        <f t="shared" si="3"/>
        <v>ma</v>
      </c>
      <c r="H8" s="7">
        <f t="shared" si="26"/>
        <v>41673</v>
      </c>
      <c r="I8" s="26">
        <f t="shared" si="4"/>
        <v>1</v>
      </c>
      <c r="J8" s="24">
        <f>IF(M8=0,"",SUM($E$6:$E$36,$I$6:$I$34,$M$6:M8))</f>
        <v>10</v>
      </c>
      <c r="K8" s="6" t="str">
        <f t="shared" si="5"/>
        <v>ma</v>
      </c>
      <c r="L8" s="7">
        <f t="shared" si="27"/>
        <v>41701</v>
      </c>
      <c r="M8" s="26">
        <f t="shared" si="6"/>
        <v>1</v>
      </c>
      <c r="N8" s="24" t="str">
        <f>IF(Q8=0,"",SUM($E$6:$E$36,$I$6:$I$34,$M$6:$M$36,$Q$6:Q8))</f>
        <v/>
      </c>
      <c r="O8" s="6" t="str">
        <f t="shared" si="7"/>
        <v>do</v>
      </c>
      <c r="P8" s="7">
        <f t="shared" si="28"/>
        <v>41732</v>
      </c>
      <c r="Q8" s="26">
        <f t="shared" si="8"/>
        <v>0</v>
      </c>
      <c r="R8" s="24" t="str">
        <f>IF(U8=0,"",SUM($E$6:$E$36,$I$6:$I$34,$M$6:$M$36,$Q$6:$Q$35,$U$6:U8))</f>
        <v/>
      </c>
      <c r="S8" s="6" t="str">
        <f t="shared" si="9"/>
        <v>za</v>
      </c>
      <c r="T8" s="7">
        <f t="shared" si="29"/>
        <v>41762</v>
      </c>
      <c r="U8" s="26">
        <f t="shared" si="10"/>
        <v>0</v>
      </c>
      <c r="V8" s="24" t="str">
        <f>IF(Y8=0,"",SUM($E$6:$E$36,$I$6:$I$34,$M$6:$M$36,$Q$6:$Q$35,$U$6:$U$36,$Y$6:Y8))</f>
        <v/>
      </c>
      <c r="W8" s="6" t="str">
        <f t="shared" si="11"/>
        <v>di</v>
      </c>
      <c r="X8" s="7">
        <f t="shared" si="30"/>
        <v>41793</v>
      </c>
      <c r="Y8" s="26">
        <f t="shared" si="12"/>
        <v>0</v>
      </c>
      <c r="Z8" s="24" t="str">
        <f>IF(AC8=0,"",SUM($E$6:$E$36,$I$6:$I$34,$M$6:$M$36,$Q$6:$Q$35,$U$6:$U$36,$Y$6:$Y$35,$AC$6:AC8))</f>
        <v/>
      </c>
      <c r="AA8" s="6" t="str">
        <f t="shared" si="13"/>
        <v>do</v>
      </c>
      <c r="AB8" s="7">
        <f t="shared" si="31"/>
        <v>41823</v>
      </c>
      <c r="AC8" s="26">
        <f t="shared" si="14"/>
        <v>0</v>
      </c>
      <c r="AD8" s="24" t="str">
        <f>IF(AG8=0,"",SUM($E$6:$E$36,$I$6:$I$34,$M$6:$M$36,$Q$6:$Q$35,$U$6:$U$36,$Y$6:$Y$35,$AC$6:$AC$36,$AG$6:AG8))</f>
        <v/>
      </c>
      <c r="AE8" s="6" t="str">
        <f t="shared" si="15"/>
        <v>zo</v>
      </c>
      <c r="AF8" s="7">
        <f t="shared" si="32"/>
        <v>41854</v>
      </c>
      <c r="AG8" s="26">
        <f t="shared" si="16"/>
        <v>0</v>
      </c>
      <c r="AH8" s="24" t="str">
        <f>IF(AK8=0,"",SUM($E$6:$E$36,$I$6:$I$34,$M$6:$M$36,$Q$6:$Q$35,$U$6:$U$36,$Y$6:$Y$35,$AC$6:$AC$36,$AG$6:$AG$37,$AK$6:AK8))</f>
        <v/>
      </c>
      <c r="AI8" s="6" t="str">
        <f t="shared" si="17"/>
        <v>wo</v>
      </c>
      <c r="AJ8" s="7">
        <f t="shared" si="33"/>
        <v>41885</v>
      </c>
      <c r="AK8" s="26">
        <f t="shared" si="18"/>
        <v>0</v>
      </c>
      <c r="AL8" s="24" t="str">
        <f>IF(AO8=0,"",SUM($E$6:$E$36,$I$6:$I$34,$M$6:$M$36,$Q$6:$Q$35,$U$6:$U$36,$Y$6:$Y$35,$AC$6:$AC$36,$AG$6:$AG$37,$AK$6:$AK$35,$AO$6:AO8))</f>
        <v/>
      </c>
      <c r="AM8" s="6" t="str">
        <f t="shared" si="19"/>
        <v>vr</v>
      </c>
      <c r="AN8" s="7">
        <f t="shared" si="34"/>
        <v>41915</v>
      </c>
      <c r="AO8" s="26">
        <f t="shared" si="20"/>
        <v>0</v>
      </c>
      <c r="AP8" s="24">
        <f>IF(AS8=0,"",SUM($E$6:$E$36,$I$6:$I$34,$M$6:$M$36,$Q$6:$Q$35,$U$6:$U$36,$Y$6:$Y$35,$AC$6:$AC$36,$AG$6:$AG$37,$AK$6:$AK$35,$AO$6:$AO$36,$AS$6:AS8))</f>
        <v>45</v>
      </c>
      <c r="AQ8" s="6" t="str">
        <f t="shared" si="21"/>
        <v>ma</v>
      </c>
      <c r="AR8" s="7">
        <f t="shared" si="35"/>
        <v>41946</v>
      </c>
      <c r="AS8" s="26">
        <f t="shared" si="22"/>
        <v>1</v>
      </c>
      <c r="AT8" s="24" t="str">
        <f>IF(AW8=0,"",SUM($E$6:$E$36,$I$6:$I$34,$M$6:$M$36,$Q$6:$Q$35,$U$6:$U$36,$Y$6:$Y$35,$AC$6:$AC$36,$AG$6:$AG$37,$AK$6:$AK$35,$AO$6:$AO$36,$AS$6:$AS$35,$AW$6:AW8))</f>
        <v/>
      </c>
      <c r="AU8" s="6" t="str">
        <f t="shared" si="23"/>
        <v>wo</v>
      </c>
      <c r="AV8" s="7">
        <f t="shared" si="36"/>
        <v>41976</v>
      </c>
      <c r="AW8" s="26">
        <f t="shared" si="24"/>
        <v>0</v>
      </c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</row>
    <row r="9" spans="1:76" ht="12" customHeight="1">
      <c r="A9" s="21" t="str">
        <f>IF(E9=1,1,"")</f>
        <v/>
      </c>
      <c r="B9" s="24" t="str">
        <f t="shared" si="0"/>
        <v/>
      </c>
      <c r="C9" s="5" t="str">
        <f t="shared" si="1"/>
        <v>za</v>
      </c>
      <c r="D9" s="7">
        <f t="shared" si="25"/>
        <v>41643</v>
      </c>
      <c r="E9" s="18">
        <f t="shared" si="2"/>
        <v>0</v>
      </c>
      <c r="F9" s="24" t="str">
        <f>IF(I9=0,"",SUM($E$6:$E$36,$I$6:I9))</f>
        <v/>
      </c>
      <c r="G9" s="6" t="str">
        <f t="shared" si="3"/>
        <v>di</v>
      </c>
      <c r="H9" s="7">
        <f t="shared" si="26"/>
        <v>41674</v>
      </c>
      <c r="I9" s="26">
        <f t="shared" si="4"/>
        <v>0</v>
      </c>
      <c r="J9" s="24" t="str">
        <f>IF(M9=0,"",SUM($E$6:$E$36,$I$6:$I$34,$M$6:M9))</f>
        <v/>
      </c>
      <c r="K9" s="6" t="str">
        <f t="shared" si="5"/>
        <v>di</v>
      </c>
      <c r="L9" s="7">
        <f t="shared" si="27"/>
        <v>41702</v>
      </c>
      <c r="M9" s="26">
        <f t="shared" si="6"/>
        <v>0</v>
      </c>
      <c r="N9" s="24" t="str">
        <f>IF(Q9=0,"",SUM($E$6:$E$36,$I$6:$I$34,$M$6:$M$36,$Q$6:Q9))</f>
        <v/>
      </c>
      <c r="O9" s="6" t="str">
        <f t="shared" si="7"/>
        <v>vr</v>
      </c>
      <c r="P9" s="7">
        <f t="shared" si="28"/>
        <v>41733</v>
      </c>
      <c r="Q9" s="26">
        <f t="shared" si="8"/>
        <v>0</v>
      </c>
      <c r="R9" s="24" t="str">
        <f>IF(U9=0,"",SUM($E$6:$E$36,$I$6:$I$34,$M$6:$M$36,$Q$6:$Q$35,$U$6:U9))</f>
        <v/>
      </c>
      <c r="S9" s="6" t="str">
        <f t="shared" si="9"/>
        <v>zo</v>
      </c>
      <c r="T9" s="7">
        <f t="shared" si="29"/>
        <v>41763</v>
      </c>
      <c r="U9" s="26">
        <f t="shared" si="10"/>
        <v>0</v>
      </c>
      <c r="V9" s="24" t="str">
        <f>IF(Y9=0,"",SUM($E$6:$E$36,$I$6:$I$34,$M$6:$M$36,$Q$6:$Q$35,$U$6:$U$36,$Y$6:Y9))</f>
        <v/>
      </c>
      <c r="W9" s="6" t="str">
        <f t="shared" si="11"/>
        <v>wo</v>
      </c>
      <c r="X9" s="7">
        <f t="shared" si="30"/>
        <v>41794</v>
      </c>
      <c r="Y9" s="26">
        <f t="shared" si="12"/>
        <v>0</v>
      </c>
      <c r="Z9" s="24" t="str">
        <f>IF(AC9=0,"",SUM($E$6:$E$36,$I$6:$I$34,$M$6:$M$36,$Q$6:$Q$35,$U$6:$U$36,$Y$6:$Y$35,$AC$6:AC9))</f>
        <v/>
      </c>
      <c r="AA9" s="6" t="str">
        <f t="shared" si="13"/>
        <v>vr</v>
      </c>
      <c r="AB9" s="7">
        <f t="shared" si="31"/>
        <v>41824</v>
      </c>
      <c r="AC9" s="26">
        <f t="shared" si="14"/>
        <v>0</v>
      </c>
      <c r="AD9" s="24">
        <f>IF(AG9=0,"",SUM($E$6:$E$36,$I$6:$I$34,$M$6:$M$36,$Q$6:$Q$35,$U$6:$U$36,$Y$6:$Y$35,$AC$6:$AC$36,$AG$6:AG9))</f>
        <v>32</v>
      </c>
      <c r="AE9" s="6" t="str">
        <f t="shared" si="15"/>
        <v>ma</v>
      </c>
      <c r="AF9" s="7">
        <f t="shared" si="32"/>
        <v>41855</v>
      </c>
      <c r="AG9" s="26">
        <f t="shared" si="16"/>
        <v>1</v>
      </c>
      <c r="AH9" s="24" t="str">
        <f>IF(AK9=0,"",SUM($E$6:$E$36,$I$6:$I$34,$M$6:$M$36,$Q$6:$Q$35,$U$6:$U$36,$Y$6:$Y$35,$AC$6:$AC$36,$AG$6:$AG$37,$AK$6:AK9))</f>
        <v/>
      </c>
      <c r="AI9" s="6" t="str">
        <f t="shared" si="17"/>
        <v>do</v>
      </c>
      <c r="AJ9" s="7">
        <f t="shared" si="33"/>
        <v>41886</v>
      </c>
      <c r="AK9" s="26">
        <f t="shared" si="18"/>
        <v>0</v>
      </c>
      <c r="AL9" s="24" t="str">
        <f>IF(AO9=0,"",SUM($E$6:$E$36,$I$6:$I$34,$M$6:$M$36,$Q$6:$Q$35,$U$6:$U$36,$Y$6:$Y$35,$AC$6:$AC$36,$AG$6:$AG$37,$AK$6:$AK$35,$AO$6:AO9))</f>
        <v/>
      </c>
      <c r="AM9" s="6" t="str">
        <f t="shared" si="19"/>
        <v>za</v>
      </c>
      <c r="AN9" s="7">
        <f t="shared" si="34"/>
        <v>41916</v>
      </c>
      <c r="AO9" s="26">
        <f t="shared" si="20"/>
        <v>0</v>
      </c>
      <c r="AP9" s="24" t="str">
        <f>IF(AS9=0,"",SUM($E$6:$E$36,$I$6:$I$34,$M$6:$M$36,$Q$6:$Q$35,$U$6:$U$36,$Y$6:$Y$35,$AC$6:$AC$36,$AG$6:$AG$37,$AK$6:$AK$35,$AO$6:$AO$36,$AS$6:AS9))</f>
        <v/>
      </c>
      <c r="AQ9" s="6" t="str">
        <f t="shared" si="21"/>
        <v>di</v>
      </c>
      <c r="AR9" s="7">
        <f t="shared" si="35"/>
        <v>41947</v>
      </c>
      <c r="AS9" s="26">
        <f t="shared" si="22"/>
        <v>0</v>
      </c>
      <c r="AT9" s="24" t="str">
        <f>IF(AW9=0,"",SUM($E$6:$E$36,$I$6:$I$34,$M$6:$M$36,$Q$6:$Q$35,$U$6:$U$36,$Y$6:$Y$35,$AC$6:$AC$36,$AG$6:$AG$37,$AK$6:$AK$35,$AO$6:$AO$36,$AS$6:$AS$35,$AW$6:AW9))</f>
        <v/>
      </c>
      <c r="AU9" s="6" t="str">
        <f t="shared" si="23"/>
        <v>do</v>
      </c>
      <c r="AV9" s="7">
        <f t="shared" si="36"/>
        <v>41977</v>
      </c>
      <c r="AW9" s="26">
        <f t="shared" si="24"/>
        <v>0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</row>
    <row r="10" spans="1:76" ht="12" customHeight="1">
      <c r="A10" s="21" t="str">
        <f>IF(E10=1,2,"")</f>
        <v/>
      </c>
      <c r="B10" s="24" t="str">
        <f t="shared" si="0"/>
        <v/>
      </c>
      <c r="C10" s="5" t="str">
        <f t="shared" si="1"/>
        <v>zo</v>
      </c>
      <c r="D10" s="7">
        <f t="shared" si="25"/>
        <v>41644</v>
      </c>
      <c r="E10" s="18">
        <f t="shared" si="2"/>
        <v>0</v>
      </c>
      <c r="F10" s="24" t="str">
        <f>IF(I10=0,"",SUM($E$6:$E$36,$I$6:I10))</f>
        <v/>
      </c>
      <c r="G10" s="6" t="str">
        <f t="shared" si="3"/>
        <v>wo</v>
      </c>
      <c r="H10" s="7">
        <f t="shared" si="26"/>
        <v>41675</v>
      </c>
      <c r="I10" s="26">
        <f t="shared" si="4"/>
        <v>0</v>
      </c>
      <c r="J10" s="24" t="str">
        <f>IF(M10=0,"",SUM($E$6:$E$36,$I$6:$I$34,$M$6:M10))</f>
        <v/>
      </c>
      <c r="K10" s="6" t="str">
        <f t="shared" si="5"/>
        <v>wo</v>
      </c>
      <c r="L10" s="7">
        <f t="shared" si="27"/>
        <v>41703</v>
      </c>
      <c r="M10" s="26">
        <f t="shared" si="6"/>
        <v>0</v>
      </c>
      <c r="N10" s="24" t="str">
        <f>IF(Q10=0,"",SUM($E$6:$E$36,$I$6:$I$34,$M$6:$M$36,$Q$6:Q10))</f>
        <v/>
      </c>
      <c r="O10" s="6" t="str">
        <f t="shared" si="7"/>
        <v>za</v>
      </c>
      <c r="P10" s="7">
        <f t="shared" si="28"/>
        <v>41734</v>
      </c>
      <c r="Q10" s="26">
        <f t="shared" si="8"/>
        <v>0</v>
      </c>
      <c r="R10" s="24">
        <f>IF(U10=0,"",SUM($E$6:$E$36,$I$6:$I$34,$M$6:$M$36,$Q$6:$Q$35,$U$6:U10))</f>
        <v>19</v>
      </c>
      <c r="S10" s="6" t="str">
        <f t="shared" si="9"/>
        <v>ma</v>
      </c>
      <c r="T10" s="7">
        <f t="shared" si="29"/>
        <v>41764</v>
      </c>
      <c r="U10" s="26">
        <f t="shared" si="10"/>
        <v>1</v>
      </c>
      <c r="V10" s="24" t="str">
        <f>IF(Y10=0,"",SUM($E$6:$E$36,$I$6:$I$34,$M$6:$M$36,$Q$6:$Q$35,$U$6:$U$36,$Y$6:Y10))</f>
        <v/>
      </c>
      <c r="W10" s="6" t="str">
        <f t="shared" si="11"/>
        <v>do</v>
      </c>
      <c r="X10" s="7">
        <f t="shared" si="30"/>
        <v>41795</v>
      </c>
      <c r="Y10" s="26">
        <f t="shared" si="12"/>
        <v>0</v>
      </c>
      <c r="Z10" s="24" t="str">
        <f>IF(AC10=0,"",SUM($E$6:$E$36,$I$6:$I$34,$M$6:$M$36,$Q$6:$Q$35,$U$6:$U$36,$Y$6:$Y$35,$AC$6:AC10))</f>
        <v/>
      </c>
      <c r="AA10" s="6" t="str">
        <f t="shared" si="13"/>
        <v>za</v>
      </c>
      <c r="AB10" s="7">
        <f t="shared" si="31"/>
        <v>41825</v>
      </c>
      <c r="AC10" s="26">
        <f t="shared" si="14"/>
        <v>0</v>
      </c>
      <c r="AD10" s="24" t="str">
        <f>IF(AG10=0,"",SUM($E$6:$E$36,$I$6:$I$34,$M$6:$M$36,$Q$6:$Q$35,$U$6:$U$36,$Y$6:$Y$35,$AC$6:$AC$36,$AG$6:AG10))</f>
        <v/>
      </c>
      <c r="AE10" s="6" t="str">
        <f t="shared" si="15"/>
        <v>di</v>
      </c>
      <c r="AF10" s="7">
        <f t="shared" si="32"/>
        <v>41856</v>
      </c>
      <c r="AG10" s="26">
        <f t="shared" si="16"/>
        <v>0</v>
      </c>
      <c r="AH10" s="24" t="str">
        <f>IF(AK10=0,"",SUM($E$6:$E$36,$I$6:$I$34,$M$6:$M$36,$Q$6:$Q$35,$U$6:$U$36,$Y$6:$Y$35,$AC$6:$AC$36,$AG$6:$AG$37,$AK$6:AK10))</f>
        <v/>
      </c>
      <c r="AI10" s="6" t="str">
        <f t="shared" si="17"/>
        <v>vr</v>
      </c>
      <c r="AJ10" s="7">
        <f t="shared" si="33"/>
        <v>41887</v>
      </c>
      <c r="AK10" s="26">
        <f t="shared" si="18"/>
        <v>0</v>
      </c>
      <c r="AL10" s="24" t="str">
        <f>IF(AO10=0,"",SUM($E$6:$E$36,$I$6:$I$34,$M$6:$M$36,$Q$6:$Q$35,$U$6:$U$36,$Y$6:$Y$35,$AC$6:$AC$36,$AG$6:$AG$37,$AK$6:$AK$35,$AO$6:AO10))</f>
        <v/>
      </c>
      <c r="AM10" s="6" t="str">
        <f t="shared" si="19"/>
        <v>zo</v>
      </c>
      <c r="AN10" s="7">
        <f t="shared" si="34"/>
        <v>41917</v>
      </c>
      <c r="AO10" s="26">
        <f t="shared" si="20"/>
        <v>0</v>
      </c>
      <c r="AP10" s="24" t="str">
        <f>IF(AS10=0,"",SUM($E$6:$E$36,$I$6:$I$34,$M$6:$M$36,$Q$6:$Q$35,$U$6:$U$36,$Y$6:$Y$35,$AC$6:$AC$36,$AG$6:$AG$37,$AK$6:$AK$35,$AO$6:$AO$36,$AS$6:AS10))</f>
        <v/>
      </c>
      <c r="AQ10" s="6" t="str">
        <f t="shared" si="21"/>
        <v>wo</v>
      </c>
      <c r="AR10" s="7">
        <f t="shared" si="35"/>
        <v>41948</v>
      </c>
      <c r="AS10" s="26">
        <f t="shared" si="22"/>
        <v>0</v>
      </c>
      <c r="AT10" s="24" t="str">
        <f>IF(AW10=0,"",SUM($E$6:$E$36,$I$6:$I$34,$M$6:$M$36,$Q$6:$Q$35,$U$6:$U$36,$Y$6:$Y$35,$AC$6:$AC$36,$AG$6:$AG$37,$AK$6:$AK$35,$AO$6:$AO$36,$AS$6:$AS$35,$AW$6:AW10))</f>
        <v/>
      </c>
      <c r="AU10" s="6" t="str">
        <f t="shared" si="23"/>
        <v>vr</v>
      </c>
      <c r="AV10" s="7">
        <f t="shared" si="36"/>
        <v>41978</v>
      </c>
      <c r="AW10" s="26">
        <f t="shared" si="24"/>
        <v>0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</row>
    <row r="11" spans="1:76" ht="12" customHeight="1">
      <c r="A11" s="21">
        <f>IF(E11=1,2,"")</f>
        <v>2</v>
      </c>
      <c r="B11" s="24">
        <f t="shared" si="0"/>
        <v>2</v>
      </c>
      <c r="C11" s="5" t="str">
        <f t="shared" si="1"/>
        <v>ma</v>
      </c>
      <c r="D11" s="7">
        <f t="shared" si="25"/>
        <v>41645</v>
      </c>
      <c r="E11" s="18">
        <f t="shared" si="2"/>
        <v>1</v>
      </c>
      <c r="F11" s="24" t="str">
        <f>IF(I11=0,"",SUM($E$6:$E$36,$I$6:I11))</f>
        <v/>
      </c>
      <c r="G11" s="6" t="str">
        <f t="shared" si="3"/>
        <v>do</v>
      </c>
      <c r="H11" s="7">
        <f t="shared" si="26"/>
        <v>41676</v>
      </c>
      <c r="I11" s="26">
        <f t="shared" si="4"/>
        <v>0</v>
      </c>
      <c r="J11" s="24" t="str">
        <f>IF(M11=0,"",SUM($E$6:$E$36,$I$6:$I$34,$M$6:M11))</f>
        <v/>
      </c>
      <c r="K11" s="6" t="str">
        <f t="shared" si="5"/>
        <v>do</v>
      </c>
      <c r="L11" s="7">
        <f t="shared" si="27"/>
        <v>41704</v>
      </c>
      <c r="M11" s="26">
        <f t="shared" si="6"/>
        <v>0</v>
      </c>
      <c r="N11" s="24" t="str">
        <f>IF(Q11=0,"",SUM($E$6:$E$36,$I$6:$I$34,$M$6:$M$36,$Q$6:Q11))</f>
        <v/>
      </c>
      <c r="O11" s="6" t="str">
        <f t="shared" si="7"/>
        <v>zo</v>
      </c>
      <c r="P11" s="7">
        <f t="shared" si="28"/>
        <v>41735</v>
      </c>
      <c r="Q11" s="26">
        <f t="shared" si="8"/>
        <v>0</v>
      </c>
      <c r="R11" s="24" t="str">
        <f>IF(U11=0,"",SUM($E$6:$E$36,$I$6:$I$34,$M$6:$M$36,$Q$6:$Q$35,$U$6:U11))</f>
        <v/>
      </c>
      <c r="S11" s="6" t="str">
        <f t="shared" si="9"/>
        <v>di</v>
      </c>
      <c r="T11" s="7">
        <f t="shared" si="29"/>
        <v>41765</v>
      </c>
      <c r="U11" s="26">
        <f t="shared" si="10"/>
        <v>0</v>
      </c>
      <c r="V11" s="24" t="str">
        <f>IF(Y11=0,"",SUM($E$6:$E$36,$I$6:$I$34,$M$6:$M$36,$Q$6:$Q$35,$U$6:$U$36,$Y$6:Y11))</f>
        <v/>
      </c>
      <c r="W11" s="6" t="str">
        <f t="shared" si="11"/>
        <v>vr</v>
      </c>
      <c r="X11" s="7">
        <f t="shared" si="30"/>
        <v>41796</v>
      </c>
      <c r="Y11" s="26">
        <f t="shared" si="12"/>
        <v>0</v>
      </c>
      <c r="Z11" s="24" t="str">
        <f>IF(AC11=0,"",SUM($E$6:$E$36,$I$6:$I$34,$M$6:$M$36,$Q$6:$Q$35,$U$6:$U$36,$Y$6:$Y$35,$AC$6:AC11))</f>
        <v/>
      </c>
      <c r="AA11" s="6" t="str">
        <f t="shared" si="13"/>
        <v>zo</v>
      </c>
      <c r="AB11" s="7">
        <f t="shared" si="31"/>
        <v>41826</v>
      </c>
      <c r="AC11" s="26">
        <f t="shared" si="14"/>
        <v>0</v>
      </c>
      <c r="AD11" s="24" t="str">
        <f>IF(AG11=0,"",SUM($E$6:$E$36,$I$6:$I$34,$M$6:$M$36,$Q$6:$Q$35,$U$6:$U$36,$Y$6:$Y$35,$AC$6:$AC$36,$AG$6:AG11))</f>
        <v/>
      </c>
      <c r="AE11" s="6" t="str">
        <f t="shared" si="15"/>
        <v>wo</v>
      </c>
      <c r="AF11" s="7">
        <f t="shared" si="32"/>
        <v>41857</v>
      </c>
      <c r="AG11" s="26">
        <f t="shared" si="16"/>
        <v>0</v>
      </c>
      <c r="AH11" s="24" t="str">
        <f>IF(AK11=0,"",SUM($E$6:$E$36,$I$6:$I$34,$M$6:$M$36,$Q$6:$Q$35,$U$6:$U$36,$Y$6:$Y$35,$AC$6:$AC$36,$AG$6:$AG$37,$AK$6:AK11))</f>
        <v/>
      </c>
      <c r="AI11" s="6" t="str">
        <f t="shared" si="17"/>
        <v>za</v>
      </c>
      <c r="AJ11" s="7">
        <f t="shared" si="33"/>
        <v>41888</v>
      </c>
      <c r="AK11" s="26">
        <f t="shared" si="18"/>
        <v>0</v>
      </c>
      <c r="AL11" s="24">
        <f>IF(AO11=0,"",SUM($E$6:$E$36,$I$6:$I$34,$M$6:$M$36,$Q$6:$Q$35,$U$6:$U$36,$Y$6:$Y$35,$AC$6:$AC$36,$AG$6:$AG$37,$AK$6:$AK$35,$AO$6:AO11))</f>
        <v>41</v>
      </c>
      <c r="AM11" s="6" t="str">
        <f t="shared" si="19"/>
        <v>ma</v>
      </c>
      <c r="AN11" s="7">
        <f t="shared" si="34"/>
        <v>41918</v>
      </c>
      <c r="AO11" s="26">
        <f t="shared" si="20"/>
        <v>1</v>
      </c>
      <c r="AP11" s="24" t="str">
        <f>IF(AS11=0,"",SUM($E$6:$E$36,$I$6:$I$34,$M$6:$M$36,$Q$6:$Q$35,$U$6:$U$36,$Y$6:$Y$35,$AC$6:$AC$36,$AG$6:$AG$37,$AK$6:$AK$35,$AO$6:$AO$36,$AS$6:AS11))</f>
        <v/>
      </c>
      <c r="AQ11" s="6" t="str">
        <f t="shared" si="21"/>
        <v>do</v>
      </c>
      <c r="AR11" s="7">
        <f t="shared" si="35"/>
        <v>41949</v>
      </c>
      <c r="AS11" s="26">
        <f t="shared" si="22"/>
        <v>0</v>
      </c>
      <c r="AT11" s="24" t="str">
        <f>IF(AW11=0,"",SUM($E$6:$E$36,$I$6:$I$34,$M$6:$M$36,$Q$6:$Q$35,$U$6:$U$36,$Y$6:$Y$35,$AC$6:$AC$36,$AG$6:$AG$37,$AK$6:$AK$35,$AO$6:$AO$36,$AS$6:$AS$35,$AW$6:AW11))</f>
        <v/>
      </c>
      <c r="AU11" s="6" t="str">
        <f t="shared" si="23"/>
        <v>za</v>
      </c>
      <c r="AV11" s="7">
        <f t="shared" si="36"/>
        <v>41979</v>
      </c>
      <c r="AW11" s="26">
        <f t="shared" si="24"/>
        <v>0</v>
      </c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</row>
    <row r="12" spans="1:76" ht="12" customHeight="1">
      <c r="A12" s="21" t="str">
        <f>IF(E12=1,2,"")</f>
        <v/>
      </c>
      <c r="B12" s="24" t="str">
        <f t="shared" si="0"/>
        <v/>
      </c>
      <c r="C12" s="5" t="str">
        <f t="shared" si="1"/>
        <v>di</v>
      </c>
      <c r="D12" s="7">
        <f t="shared" si="25"/>
        <v>41646</v>
      </c>
      <c r="E12" s="18">
        <f t="shared" si="2"/>
        <v>0</v>
      </c>
      <c r="F12" s="24" t="str">
        <f>IF(I12=0,"",SUM($E$6:$E$36,$I$6:I12))</f>
        <v/>
      </c>
      <c r="G12" s="6" t="str">
        <f t="shared" si="3"/>
        <v>vr</v>
      </c>
      <c r="H12" s="7">
        <f t="shared" si="26"/>
        <v>41677</v>
      </c>
      <c r="I12" s="26">
        <f t="shared" si="4"/>
        <v>0</v>
      </c>
      <c r="J12" s="24" t="str">
        <f>IF(M12=0,"",SUM($E$6:$E$36,$I$6:$I$34,$M$6:M12))</f>
        <v/>
      </c>
      <c r="K12" s="6" t="str">
        <f t="shared" si="5"/>
        <v>vr</v>
      </c>
      <c r="L12" s="7">
        <f t="shared" si="27"/>
        <v>41705</v>
      </c>
      <c r="M12" s="26">
        <f t="shared" si="6"/>
        <v>0</v>
      </c>
      <c r="N12" s="24">
        <f>IF(Q12=0,"",SUM($E$6:$E$36,$I$6:$I$34,$M$6:$M$36,$Q$6:Q12))</f>
        <v>15</v>
      </c>
      <c r="O12" s="6" t="str">
        <f t="shared" si="7"/>
        <v>ma</v>
      </c>
      <c r="P12" s="7">
        <f t="shared" si="28"/>
        <v>41736</v>
      </c>
      <c r="Q12" s="26">
        <f t="shared" si="8"/>
        <v>1</v>
      </c>
      <c r="R12" s="24" t="str">
        <f>IF(U12=0,"",SUM($E$6:$E$36,$I$6:$I$34,$M$6:$M$36,$Q$6:$Q$35,$U$6:U12))</f>
        <v/>
      </c>
      <c r="S12" s="6" t="str">
        <f t="shared" si="9"/>
        <v>wo</v>
      </c>
      <c r="T12" s="7">
        <f t="shared" si="29"/>
        <v>41766</v>
      </c>
      <c r="U12" s="26">
        <f t="shared" si="10"/>
        <v>0</v>
      </c>
      <c r="V12" s="24" t="str">
        <f>IF(Y12=0,"",SUM($E$6:$E$36,$I$6:$I$34,$M$6:$M$36,$Q$6:$Q$35,$U$6:$U$36,$Y$6:Y12))</f>
        <v/>
      </c>
      <c r="W12" s="6" t="str">
        <f t="shared" si="11"/>
        <v>za</v>
      </c>
      <c r="X12" s="7">
        <f t="shared" si="30"/>
        <v>41797</v>
      </c>
      <c r="Y12" s="26">
        <f t="shared" si="12"/>
        <v>0</v>
      </c>
      <c r="Z12" s="24">
        <f>IF(AC12=0,"",SUM($E$6:$E$36,$I$6:$I$34,$M$6:$M$36,$Q$6:$Q$35,$U$6:$U$36,$Y$6:$Y$35,$AC$6:AC12))</f>
        <v>28</v>
      </c>
      <c r="AA12" s="6" t="str">
        <f t="shared" si="13"/>
        <v>ma</v>
      </c>
      <c r="AB12" s="7">
        <f t="shared" si="31"/>
        <v>41827</v>
      </c>
      <c r="AC12" s="26">
        <f t="shared" si="14"/>
        <v>1</v>
      </c>
      <c r="AD12" s="24" t="str">
        <f>IF(AG12=0,"",SUM($E$6:$E$36,$I$6:$I$34,$M$6:$M$36,$Q$6:$Q$35,$U$6:$U$36,$Y$6:$Y$35,$AC$6:$AC$36,$AG$6:AG12))</f>
        <v/>
      </c>
      <c r="AE12" s="6" t="str">
        <f t="shared" si="15"/>
        <v>do</v>
      </c>
      <c r="AF12" s="7">
        <f t="shared" si="32"/>
        <v>41858</v>
      </c>
      <c r="AG12" s="26">
        <f t="shared" si="16"/>
        <v>0</v>
      </c>
      <c r="AH12" s="24" t="str">
        <f>IF(AK12=0,"",SUM($E$6:$E$36,$I$6:$I$34,$M$6:$M$36,$Q$6:$Q$35,$U$6:$U$36,$Y$6:$Y$35,$AC$6:$AC$36,$AG$6:$AG$37,$AK$6:AK12))</f>
        <v/>
      </c>
      <c r="AI12" s="6" t="str">
        <f t="shared" si="17"/>
        <v>zo</v>
      </c>
      <c r="AJ12" s="7">
        <f t="shared" si="33"/>
        <v>41889</v>
      </c>
      <c r="AK12" s="26">
        <f t="shared" si="18"/>
        <v>0</v>
      </c>
      <c r="AL12" s="24" t="str">
        <f>IF(AO12=0,"",SUM($E$6:$E$36,$I$6:$I$34,$M$6:$M$36,$Q$6:$Q$35,$U$6:$U$36,$Y$6:$Y$35,$AC$6:$AC$36,$AG$6:$AG$37,$AK$6:$AK$35,$AO$6:AO12))</f>
        <v/>
      </c>
      <c r="AM12" s="6" t="str">
        <f t="shared" si="19"/>
        <v>di</v>
      </c>
      <c r="AN12" s="7">
        <f t="shared" si="34"/>
        <v>41919</v>
      </c>
      <c r="AO12" s="26">
        <f t="shared" si="20"/>
        <v>0</v>
      </c>
      <c r="AP12" s="24" t="str">
        <f>IF(AS12=0,"",SUM($E$6:$E$36,$I$6:$I$34,$M$6:$M$36,$Q$6:$Q$35,$U$6:$U$36,$Y$6:$Y$35,$AC$6:$AC$36,$AG$6:$AG$37,$AK$6:$AK$35,$AO$6:$AO$36,$AS$6:AS12))</f>
        <v/>
      </c>
      <c r="AQ12" s="6" t="str">
        <f t="shared" si="21"/>
        <v>vr</v>
      </c>
      <c r="AR12" s="7">
        <f t="shared" si="35"/>
        <v>41950</v>
      </c>
      <c r="AS12" s="26">
        <f t="shared" si="22"/>
        <v>0</v>
      </c>
      <c r="AT12" s="24" t="str">
        <f>IF(AW12=0,"",SUM($E$6:$E$36,$I$6:$I$34,$M$6:$M$36,$Q$6:$Q$35,$U$6:$U$36,$Y$6:$Y$35,$AC$6:$AC$36,$AG$6:$AG$37,$AK$6:$AK$35,$AO$6:$AO$36,$AS$6:$AS$35,$AW$6:AW12))</f>
        <v/>
      </c>
      <c r="AU12" s="6" t="str">
        <f t="shared" si="23"/>
        <v>zo</v>
      </c>
      <c r="AV12" s="7">
        <f t="shared" si="36"/>
        <v>41980</v>
      </c>
      <c r="AW12" s="26">
        <f t="shared" si="24"/>
        <v>0</v>
      </c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</row>
    <row r="13" spans="1:76" ht="12" customHeight="1">
      <c r="A13" s="21"/>
      <c r="B13" s="24" t="str">
        <f>IF(E13=0,"",SUM($E$6:E13))</f>
        <v/>
      </c>
      <c r="C13" s="5" t="str">
        <f t="shared" si="1"/>
        <v>wo</v>
      </c>
      <c r="D13" s="7">
        <f t="shared" si="25"/>
        <v>41647</v>
      </c>
      <c r="E13" s="26">
        <f t="shared" si="2"/>
        <v>0</v>
      </c>
      <c r="F13" s="24" t="str">
        <f>IF(I13=0,"",SUM($E$6:$E$36,$I$6:I13))</f>
        <v/>
      </c>
      <c r="G13" s="6" t="str">
        <f t="shared" si="3"/>
        <v>za</v>
      </c>
      <c r="H13" s="7">
        <f t="shared" si="26"/>
        <v>41678</v>
      </c>
      <c r="I13" s="26">
        <f t="shared" si="4"/>
        <v>0</v>
      </c>
      <c r="J13" s="24" t="str">
        <f>IF(M13=0,"",SUM($E$6:$E$36,$I$6:$I$34,$M$6:M13))</f>
        <v/>
      </c>
      <c r="K13" s="6" t="str">
        <f t="shared" si="5"/>
        <v>za</v>
      </c>
      <c r="L13" s="7">
        <f t="shared" si="27"/>
        <v>41706</v>
      </c>
      <c r="M13" s="26">
        <f t="shared" si="6"/>
        <v>0</v>
      </c>
      <c r="N13" s="24" t="str">
        <f>IF(Q13=0,"",SUM($E$6:$E$36,$I$6:$I$34,$M$6:$M$36,$Q$6:Q13))</f>
        <v/>
      </c>
      <c r="O13" s="6" t="str">
        <f t="shared" si="7"/>
        <v>di</v>
      </c>
      <c r="P13" s="7">
        <f t="shared" si="28"/>
        <v>41737</v>
      </c>
      <c r="Q13" s="26">
        <f t="shared" si="8"/>
        <v>0</v>
      </c>
      <c r="R13" s="24" t="str">
        <f>IF(U13=0,"",SUM($E$6:$E$36,$I$6:$I$34,$M$6:$M$36,$Q$6:$Q$35,$U$6:U13))</f>
        <v/>
      </c>
      <c r="S13" s="6" t="str">
        <f t="shared" si="9"/>
        <v>do</v>
      </c>
      <c r="T13" s="7">
        <f t="shared" si="29"/>
        <v>41767</v>
      </c>
      <c r="U13" s="26">
        <f t="shared" si="10"/>
        <v>0</v>
      </c>
      <c r="V13" s="24" t="str">
        <f>IF(Y13=0,"",SUM($E$6:$E$36,$I$6:$I$34,$M$6:$M$36,$Q$6:$Q$35,$U$6:$U$36,$Y$6:Y13))</f>
        <v/>
      </c>
      <c r="W13" s="6" t="str">
        <f t="shared" si="11"/>
        <v>zo</v>
      </c>
      <c r="X13" s="7">
        <f t="shared" si="30"/>
        <v>41798</v>
      </c>
      <c r="Y13" s="26">
        <f t="shared" si="12"/>
        <v>0</v>
      </c>
      <c r="Z13" s="24" t="str">
        <f>IF(AC13=0,"",SUM($E$6:$E$36,$I$6:$I$34,$M$6:$M$36,$Q$6:$Q$35,$U$6:$U$36,$Y$6:$Y$35,$AC$6:AC13))</f>
        <v/>
      </c>
      <c r="AA13" s="6" t="str">
        <f t="shared" si="13"/>
        <v>di</v>
      </c>
      <c r="AB13" s="7">
        <f t="shared" si="31"/>
        <v>41828</v>
      </c>
      <c r="AC13" s="26">
        <f t="shared" si="14"/>
        <v>0</v>
      </c>
      <c r="AD13" s="24" t="str">
        <f>IF(AG13=0,"",SUM($E$6:$E$36,$I$6:$I$34,$M$6:$M$36,$Q$6:$Q$35,$U$6:$U$36,$Y$6:$Y$35,$AC$6:$AC$36,$AG$6:AG13))</f>
        <v/>
      </c>
      <c r="AE13" s="6" t="str">
        <f t="shared" si="15"/>
        <v>vr</v>
      </c>
      <c r="AF13" s="7">
        <f t="shared" si="32"/>
        <v>41859</v>
      </c>
      <c r="AG13" s="26">
        <f t="shared" si="16"/>
        <v>0</v>
      </c>
      <c r="AH13" s="24">
        <f>IF(AK13=0,"",SUM($E$6:$E$36,$I$6:$I$34,$M$6:$M$36,$Q$6:$Q$35,$U$6:$U$36,$Y$6:$Y$35,$AC$6:$AC$36,$AG$6:$AG$37,$AK$6:AK13))</f>
        <v>37</v>
      </c>
      <c r="AI13" s="6" t="str">
        <f t="shared" si="17"/>
        <v>ma</v>
      </c>
      <c r="AJ13" s="7">
        <f t="shared" si="33"/>
        <v>41890</v>
      </c>
      <c r="AK13" s="26">
        <f t="shared" si="18"/>
        <v>1</v>
      </c>
      <c r="AL13" s="24" t="str">
        <f>IF(AO13=0,"",SUM($E$6:$E$36,$I$6:$I$34,$M$6:$M$36,$Q$6:$Q$35,$U$6:$U$36,$Y$6:$Y$35,$AC$6:$AC$36,$AG$6:$AG$37,$AK$6:$AK$35,$AO$6:AO13))</f>
        <v/>
      </c>
      <c r="AM13" s="6" t="str">
        <f t="shared" si="19"/>
        <v>wo</v>
      </c>
      <c r="AN13" s="7">
        <f t="shared" si="34"/>
        <v>41920</v>
      </c>
      <c r="AO13" s="26">
        <f t="shared" si="20"/>
        <v>0</v>
      </c>
      <c r="AP13" s="24" t="str">
        <f>IF(AS13=0,"",SUM($E$6:$E$36,$I$6:$I$34,$M$6:$M$36,$Q$6:$Q$35,$U$6:$U$36,$Y$6:$Y$35,$AC$6:$AC$36,$AG$6:$AG$37,$AK$6:$AK$35,$AO$6:$AO$36,$AS$6:AS13))</f>
        <v/>
      </c>
      <c r="AQ13" s="6" t="str">
        <f t="shared" si="21"/>
        <v>za</v>
      </c>
      <c r="AR13" s="7">
        <f t="shared" si="35"/>
        <v>41951</v>
      </c>
      <c r="AS13" s="26">
        <f t="shared" si="22"/>
        <v>0</v>
      </c>
      <c r="AT13" s="24">
        <f>IF(AW13=0,"",SUM($E$6:$E$36,$I$6:$I$34,$M$6:$M$36,$Q$6:$Q$35,$U$6:$U$36,$Y$6:$Y$35,$AC$6:$AC$36,$AG$6:$AG$37,$AK$6:$AK$35,$AO$6:$AO$36,$AS$6:$AS$35,$AW$6:AW13))</f>
        <v>50</v>
      </c>
      <c r="AU13" s="6" t="str">
        <f t="shared" si="23"/>
        <v>ma</v>
      </c>
      <c r="AV13" s="7">
        <f t="shared" si="36"/>
        <v>41981</v>
      </c>
      <c r="AW13" s="26">
        <f t="shared" si="24"/>
        <v>1</v>
      </c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</row>
    <row r="14" spans="1:76" ht="12" customHeight="1">
      <c r="A14" s="21"/>
      <c r="B14" s="24" t="str">
        <f>IF(E14=0,"",SUM($E$6:E14))</f>
        <v/>
      </c>
      <c r="C14" s="5" t="str">
        <f t="shared" si="1"/>
        <v>do</v>
      </c>
      <c r="D14" s="7">
        <f t="shared" si="25"/>
        <v>41648</v>
      </c>
      <c r="E14" s="26">
        <f t="shared" si="2"/>
        <v>0</v>
      </c>
      <c r="F14" s="24" t="str">
        <f>IF(I14=0,"",SUM($E$6:$E$36,$I$6:I14))</f>
        <v/>
      </c>
      <c r="G14" s="6" t="str">
        <f t="shared" si="3"/>
        <v>zo</v>
      </c>
      <c r="H14" s="7">
        <f t="shared" si="26"/>
        <v>41679</v>
      </c>
      <c r="I14" s="26">
        <f t="shared" si="4"/>
        <v>0</v>
      </c>
      <c r="J14" s="24" t="str">
        <f>IF(M14=0,"",SUM($E$6:$E$36,$I$6:$I$34,$M$6:M14))</f>
        <v/>
      </c>
      <c r="K14" s="6" t="str">
        <f t="shared" si="5"/>
        <v>zo</v>
      </c>
      <c r="L14" s="7">
        <f t="shared" si="27"/>
        <v>41707</v>
      </c>
      <c r="M14" s="26">
        <f t="shared" si="6"/>
        <v>0</v>
      </c>
      <c r="N14" s="24" t="str">
        <f>IF(Q14=0,"",SUM($E$6:$E$36,$I$6:$I$34,$M$6:$M$36,$Q$6:Q14))</f>
        <v/>
      </c>
      <c r="O14" s="6" t="str">
        <f t="shared" si="7"/>
        <v>wo</v>
      </c>
      <c r="P14" s="7">
        <f t="shared" si="28"/>
        <v>41738</v>
      </c>
      <c r="Q14" s="26">
        <f t="shared" si="8"/>
        <v>0</v>
      </c>
      <c r="R14" s="24" t="str">
        <f>IF(U14=0,"",SUM($E$6:$E$36,$I$6:$I$34,$M$6:$M$36,$Q$6:$Q$35,$U$6:U14))</f>
        <v/>
      </c>
      <c r="S14" s="6" t="str">
        <f t="shared" si="9"/>
        <v>vr</v>
      </c>
      <c r="T14" s="7">
        <f t="shared" si="29"/>
        <v>41768</v>
      </c>
      <c r="U14" s="26">
        <f t="shared" si="10"/>
        <v>0</v>
      </c>
      <c r="V14" s="24">
        <f>IF(Y14=0,"",SUM($E$6:$E$36,$I$6:$I$34,$M$6:$M$36,$Q$6:$Q$35,$U$6:$U$36,$Y$6:Y14))</f>
        <v>24</v>
      </c>
      <c r="W14" s="6" t="str">
        <f t="shared" si="11"/>
        <v>ma</v>
      </c>
      <c r="X14" s="7">
        <f t="shared" si="30"/>
        <v>41799</v>
      </c>
      <c r="Y14" s="26">
        <f t="shared" si="12"/>
        <v>1</v>
      </c>
      <c r="Z14" s="24" t="str">
        <f>IF(AC14=0,"",SUM($E$6:$E$36,$I$6:$I$34,$M$6:$M$36,$Q$6:$Q$35,$U$6:$U$36,$Y$6:$Y$35,$AC$6:AC14))</f>
        <v/>
      </c>
      <c r="AA14" s="6" t="str">
        <f t="shared" si="13"/>
        <v>wo</v>
      </c>
      <c r="AB14" s="7">
        <f t="shared" si="31"/>
        <v>41829</v>
      </c>
      <c r="AC14" s="26">
        <f t="shared" si="14"/>
        <v>0</v>
      </c>
      <c r="AD14" s="24" t="str">
        <f>IF(AG14=0,"",SUM($E$6:$E$36,$I$6:$I$34,$M$6:$M$36,$Q$6:$Q$35,$U$6:$U$36,$Y$6:$Y$35,$AC$6:$AC$36,$AG$6:AG14))</f>
        <v/>
      </c>
      <c r="AE14" s="6" t="str">
        <f t="shared" si="15"/>
        <v>za</v>
      </c>
      <c r="AF14" s="7">
        <f t="shared" si="32"/>
        <v>41860</v>
      </c>
      <c r="AG14" s="26">
        <f t="shared" si="16"/>
        <v>0</v>
      </c>
      <c r="AH14" s="24" t="str">
        <f>IF(AK14=0,"",SUM($E$6:$E$36,$I$6:$I$34,$M$6:$M$36,$Q$6:$Q$35,$U$6:$U$36,$Y$6:$Y$35,$AC$6:$AC$36,$AG$6:$AG$37,$AK$6:AK14))</f>
        <v/>
      </c>
      <c r="AI14" s="6" t="str">
        <f t="shared" si="17"/>
        <v>di</v>
      </c>
      <c r="AJ14" s="7">
        <f t="shared" si="33"/>
        <v>41891</v>
      </c>
      <c r="AK14" s="26">
        <f t="shared" si="18"/>
        <v>0</v>
      </c>
      <c r="AL14" s="24" t="str">
        <f>IF(AO14=0,"",SUM($E$6:$E$36,$I$6:$I$34,$M$6:$M$36,$Q$6:$Q$35,$U$6:$U$36,$Y$6:$Y$35,$AC$6:$AC$36,$AG$6:$AG$37,$AK$6:$AK$35,$AO$6:AO14))</f>
        <v/>
      </c>
      <c r="AM14" s="6" t="str">
        <f t="shared" si="19"/>
        <v>do</v>
      </c>
      <c r="AN14" s="7">
        <f t="shared" si="34"/>
        <v>41921</v>
      </c>
      <c r="AO14" s="26">
        <f t="shared" si="20"/>
        <v>0</v>
      </c>
      <c r="AP14" s="24" t="str">
        <f>IF(AS14=0,"",SUM($E$6:$E$36,$I$6:$I$34,$M$6:$M$36,$Q$6:$Q$35,$U$6:$U$36,$Y$6:$Y$35,$AC$6:$AC$36,$AG$6:$AG$37,$AK$6:$AK$35,$AO$6:$AO$36,$AS$6:AS14))</f>
        <v/>
      </c>
      <c r="AQ14" s="6" t="str">
        <f t="shared" si="21"/>
        <v>zo</v>
      </c>
      <c r="AR14" s="7">
        <f t="shared" si="35"/>
        <v>41952</v>
      </c>
      <c r="AS14" s="26">
        <f t="shared" si="22"/>
        <v>0</v>
      </c>
      <c r="AT14" s="24" t="str">
        <f>IF(AW14=0,"",SUM($E$6:$E$36,$I$6:$I$34,$M$6:$M$36,$Q$6:$Q$35,$U$6:$U$36,$Y$6:$Y$35,$AC$6:$AC$36,$AG$6:$AG$37,$AK$6:$AK$35,$AO$6:$AO$36,$AS$6:$AS$35,$AW$6:AW14))</f>
        <v/>
      </c>
      <c r="AU14" s="6" t="str">
        <f t="shared" si="23"/>
        <v>di</v>
      </c>
      <c r="AV14" s="7">
        <f t="shared" si="36"/>
        <v>41982</v>
      </c>
      <c r="AW14" s="26">
        <f t="shared" si="24"/>
        <v>0</v>
      </c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</row>
    <row r="15" spans="1:76" ht="12" customHeight="1">
      <c r="A15" s="22"/>
      <c r="B15" s="24" t="str">
        <f>IF(E15=0,"",SUM($E$6:E15))</f>
        <v/>
      </c>
      <c r="C15" s="5" t="str">
        <f t="shared" si="1"/>
        <v>vr</v>
      </c>
      <c r="D15" s="7">
        <f t="shared" si="25"/>
        <v>41649</v>
      </c>
      <c r="E15" s="26">
        <f t="shared" si="2"/>
        <v>0</v>
      </c>
      <c r="F15" s="24">
        <f>IF(I15=0,"",SUM($E$6:$E$36,$I$6:I15))</f>
        <v>7</v>
      </c>
      <c r="G15" s="6" t="str">
        <f t="shared" si="3"/>
        <v>ma</v>
      </c>
      <c r="H15" s="7">
        <f t="shared" si="26"/>
        <v>41680</v>
      </c>
      <c r="I15" s="26">
        <f t="shared" si="4"/>
        <v>1</v>
      </c>
      <c r="J15" s="24">
        <f>IF(M15=0,"",SUM($E$6:$E$36,$I$6:$I$34,$M$6:M15))</f>
        <v>11</v>
      </c>
      <c r="K15" s="6" t="str">
        <f t="shared" si="5"/>
        <v>ma</v>
      </c>
      <c r="L15" s="7">
        <f t="shared" si="27"/>
        <v>41708</v>
      </c>
      <c r="M15" s="26">
        <f t="shared" si="6"/>
        <v>1</v>
      </c>
      <c r="N15" s="24" t="str">
        <f>IF(Q15=0,"",SUM($E$6:$E$36,$I$6:$I$34,$M$6:$M$36,$Q$6:Q15))</f>
        <v/>
      </c>
      <c r="O15" s="6" t="str">
        <f t="shared" si="7"/>
        <v>do</v>
      </c>
      <c r="P15" s="7">
        <f t="shared" si="28"/>
        <v>41739</v>
      </c>
      <c r="Q15" s="26">
        <f t="shared" si="8"/>
        <v>0</v>
      </c>
      <c r="R15" s="24" t="str">
        <f>IF(U15=0,"",SUM($E$6:$E$36,$I$6:$I$34,$M$6:$M$36,$Q$6:$Q$35,$U$6:U15))</f>
        <v/>
      </c>
      <c r="S15" s="6" t="str">
        <f t="shared" si="9"/>
        <v>za</v>
      </c>
      <c r="T15" s="7">
        <f t="shared" si="29"/>
        <v>41769</v>
      </c>
      <c r="U15" s="26">
        <f t="shared" si="10"/>
        <v>0</v>
      </c>
      <c r="V15" s="24" t="str">
        <f>IF(Y15=0,"",SUM($E$6:$E$36,$I$6:$I$34,$M$6:$M$36,$Q$6:$Q$35,$U$6:$U$36,$Y$6:Y15))</f>
        <v/>
      </c>
      <c r="W15" s="6" t="str">
        <f t="shared" si="11"/>
        <v>di</v>
      </c>
      <c r="X15" s="7">
        <f t="shared" si="30"/>
        <v>41800</v>
      </c>
      <c r="Y15" s="26">
        <f t="shared" si="12"/>
        <v>0</v>
      </c>
      <c r="Z15" s="24" t="str">
        <f>IF(AC15=0,"",SUM($E$6:$E$36,$I$6:$I$34,$M$6:$M$36,$Q$6:$Q$35,$U$6:$U$36,$Y$6:$Y$35,$AC$6:AC15))</f>
        <v/>
      </c>
      <c r="AA15" s="6" t="str">
        <f t="shared" si="13"/>
        <v>do</v>
      </c>
      <c r="AB15" s="7">
        <f t="shared" si="31"/>
        <v>41830</v>
      </c>
      <c r="AC15" s="26">
        <f t="shared" si="14"/>
        <v>0</v>
      </c>
      <c r="AD15" s="24" t="str">
        <f>IF(AG15=0,"",SUM($E$6:$E$36,$I$6:$I$34,$M$6:$M$36,$Q$6:$Q$35,$U$6:$U$36,$Y$6:$Y$35,$AC$6:$AC$36,$AG$6:AG15))</f>
        <v/>
      </c>
      <c r="AE15" s="6" t="str">
        <f t="shared" si="15"/>
        <v>zo</v>
      </c>
      <c r="AF15" s="7">
        <f t="shared" si="32"/>
        <v>41861</v>
      </c>
      <c r="AG15" s="26">
        <f t="shared" si="16"/>
        <v>0</v>
      </c>
      <c r="AH15" s="24" t="str">
        <f>IF(AK15=0,"",SUM($E$6:$E$36,$I$6:$I$34,$M$6:$M$36,$Q$6:$Q$35,$U$6:$U$36,$Y$6:$Y$35,$AC$6:$AC$36,$AG$6:$AG$37,$AK$6:AK15))</f>
        <v/>
      </c>
      <c r="AI15" s="6" t="str">
        <f t="shared" si="17"/>
        <v>wo</v>
      </c>
      <c r="AJ15" s="7">
        <f t="shared" si="33"/>
        <v>41892</v>
      </c>
      <c r="AK15" s="26">
        <f t="shared" si="18"/>
        <v>0</v>
      </c>
      <c r="AL15" s="24" t="str">
        <f>IF(AO15=0,"",SUM($E$6:$E$36,$I$6:$I$34,$M$6:$M$36,$Q$6:$Q$35,$U$6:$U$36,$Y$6:$Y$35,$AC$6:$AC$36,$AG$6:$AG$37,$AK$6:$AK$35,$AO$6:AO15))</f>
        <v/>
      </c>
      <c r="AM15" s="6" t="str">
        <f t="shared" si="19"/>
        <v>vr</v>
      </c>
      <c r="AN15" s="7">
        <f t="shared" si="34"/>
        <v>41922</v>
      </c>
      <c r="AO15" s="26">
        <f t="shared" si="20"/>
        <v>0</v>
      </c>
      <c r="AP15" s="24">
        <f>IF(AS15=0,"",SUM($E$6:$E$36,$I$6:$I$34,$M$6:$M$36,$Q$6:$Q$35,$U$6:$U$36,$Y$6:$Y$35,$AC$6:$AC$36,$AG$6:$AG$37,$AK$6:$AK$35,$AO$6:$AO$36,$AS$6:AS15))</f>
        <v>46</v>
      </c>
      <c r="AQ15" s="6" t="str">
        <f t="shared" si="21"/>
        <v>ma</v>
      </c>
      <c r="AR15" s="7">
        <f t="shared" si="35"/>
        <v>41953</v>
      </c>
      <c r="AS15" s="26">
        <f t="shared" si="22"/>
        <v>1</v>
      </c>
      <c r="AT15" s="24" t="str">
        <f>IF(AW15=0,"",SUM($E$6:$E$36,$I$6:$I$34,$M$6:$M$36,$Q$6:$Q$35,$U$6:$U$36,$Y$6:$Y$35,$AC$6:$AC$36,$AG$6:$AG$37,$AK$6:$AK$35,$AO$6:$AO$36,$AS$6:$AS$35,$AW$6:AW15))</f>
        <v/>
      </c>
      <c r="AU15" s="6" t="str">
        <f t="shared" si="23"/>
        <v>wo</v>
      </c>
      <c r="AV15" s="7">
        <f t="shared" si="36"/>
        <v>41983</v>
      </c>
      <c r="AW15" s="26">
        <f t="shared" si="24"/>
        <v>0</v>
      </c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</row>
    <row r="16" spans="1:76" ht="12" customHeight="1">
      <c r="A16" s="22"/>
      <c r="B16" s="24" t="str">
        <f>IF(E16=0,"",SUM($E$6:E16))</f>
        <v/>
      </c>
      <c r="C16" s="5" t="str">
        <f t="shared" si="1"/>
        <v>za</v>
      </c>
      <c r="D16" s="7">
        <f t="shared" si="25"/>
        <v>41650</v>
      </c>
      <c r="E16" s="26">
        <f t="shared" si="2"/>
        <v>0</v>
      </c>
      <c r="F16" s="24" t="str">
        <f>IF(I16=0,"",SUM($E$6:$E$36,$I$6:I16))</f>
        <v/>
      </c>
      <c r="G16" s="6" t="str">
        <f t="shared" si="3"/>
        <v>di</v>
      </c>
      <c r="H16" s="7">
        <f t="shared" si="26"/>
        <v>41681</v>
      </c>
      <c r="I16" s="26">
        <f t="shared" si="4"/>
        <v>0</v>
      </c>
      <c r="J16" s="24" t="str">
        <f>IF(M16=0,"",SUM($E$6:$E$36,$I$6:$I$34,$M$6:M16))</f>
        <v/>
      </c>
      <c r="K16" s="6" t="str">
        <f t="shared" si="5"/>
        <v>di</v>
      </c>
      <c r="L16" s="7">
        <f t="shared" si="27"/>
        <v>41709</v>
      </c>
      <c r="M16" s="26">
        <f t="shared" si="6"/>
        <v>0</v>
      </c>
      <c r="N16" s="24" t="str">
        <f>IF(Q16=0,"",SUM($E$6:$E$36,$I$6:$I$34,$M$6:$M$36,$Q$6:Q16))</f>
        <v/>
      </c>
      <c r="O16" s="6" t="str">
        <f t="shared" si="7"/>
        <v>vr</v>
      </c>
      <c r="P16" s="7">
        <f t="shared" si="28"/>
        <v>41740</v>
      </c>
      <c r="Q16" s="26">
        <f t="shared" si="8"/>
        <v>0</v>
      </c>
      <c r="R16" s="24" t="str">
        <f>IF(U16=0,"",SUM($E$6:$E$36,$I$6:$I$34,$M$6:$M$36,$Q$6:$Q$35,$U$6:U16))</f>
        <v/>
      </c>
      <c r="S16" s="6" t="str">
        <f t="shared" si="9"/>
        <v>zo</v>
      </c>
      <c r="T16" s="7">
        <f t="shared" si="29"/>
        <v>41770</v>
      </c>
      <c r="U16" s="26">
        <f t="shared" si="10"/>
        <v>0</v>
      </c>
      <c r="V16" s="24" t="str">
        <f>IF(Y16=0,"",SUM($E$6:$E$36,$I$6:$I$34,$M$6:$M$36,$Q$6:$Q$35,$U$6:$U$36,$Y$6:Y16))</f>
        <v/>
      </c>
      <c r="W16" s="6" t="str">
        <f t="shared" si="11"/>
        <v>wo</v>
      </c>
      <c r="X16" s="7">
        <f t="shared" si="30"/>
        <v>41801</v>
      </c>
      <c r="Y16" s="26">
        <f t="shared" si="12"/>
        <v>0</v>
      </c>
      <c r="Z16" s="24" t="str">
        <f>IF(AC16=0,"",SUM($E$6:$E$36,$I$6:$I$34,$M$6:$M$36,$Q$6:$Q$35,$U$6:$U$36,$Y$6:$Y$35,$AC$6:AC16))</f>
        <v/>
      </c>
      <c r="AA16" s="6" t="str">
        <f t="shared" si="13"/>
        <v>vr</v>
      </c>
      <c r="AB16" s="7">
        <f t="shared" si="31"/>
        <v>41831</v>
      </c>
      <c r="AC16" s="26">
        <f t="shared" si="14"/>
        <v>0</v>
      </c>
      <c r="AD16" s="24">
        <f>IF(AG16=0,"",SUM($E$6:$E$36,$I$6:$I$34,$M$6:$M$36,$Q$6:$Q$35,$U$6:$U$36,$Y$6:$Y$35,$AC$6:$AC$36,$AG$6:AG16))</f>
        <v>33</v>
      </c>
      <c r="AE16" s="6" t="str">
        <f t="shared" si="15"/>
        <v>ma</v>
      </c>
      <c r="AF16" s="7">
        <f t="shared" si="32"/>
        <v>41862</v>
      </c>
      <c r="AG16" s="26">
        <f t="shared" si="16"/>
        <v>1</v>
      </c>
      <c r="AH16" s="24" t="str">
        <f>IF(AK16=0,"",SUM($E$6:$E$36,$I$6:$I$34,$M$6:$M$36,$Q$6:$Q$35,$U$6:$U$36,$Y$6:$Y$35,$AC$6:$AC$36,$AG$6:$AG$37,$AK$6:AK16))</f>
        <v/>
      </c>
      <c r="AI16" s="6" t="str">
        <f t="shared" si="17"/>
        <v>do</v>
      </c>
      <c r="AJ16" s="7">
        <f t="shared" si="33"/>
        <v>41893</v>
      </c>
      <c r="AK16" s="26">
        <f t="shared" si="18"/>
        <v>0</v>
      </c>
      <c r="AL16" s="24" t="str">
        <f>IF(AO16=0,"",SUM($E$6:$E$36,$I$6:$I$34,$M$6:$M$36,$Q$6:$Q$35,$U$6:$U$36,$Y$6:$Y$35,$AC$6:$AC$36,$AG$6:$AG$37,$AK$6:$AK$35,$AO$6:AO16))</f>
        <v/>
      </c>
      <c r="AM16" s="6" t="str">
        <f t="shared" si="19"/>
        <v>za</v>
      </c>
      <c r="AN16" s="7">
        <f t="shared" si="34"/>
        <v>41923</v>
      </c>
      <c r="AO16" s="26">
        <f t="shared" si="20"/>
        <v>0</v>
      </c>
      <c r="AP16" s="24" t="str">
        <f>IF(AS16=0,"",SUM($E$6:$E$36,$I$6:$I$34,$M$6:$M$36,$Q$6:$Q$35,$U$6:$U$36,$Y$6:$Y$35,$AC$6:$AC$36,$AG$6:$AG$37,$AK$6:$AK$35,$AO$6:$AO$36,$AS$6:AS16))</f>
        <v/>
      </c>
      <c r="AQ16" s="6" t="str">
        <f t="shared" si="21"/>
        <v>di</v>
      </c>
      <c r="AR16" s="7">
        <f t="shared" si="35"/>
        <v>41954</v>
      </c>
      <c r="AS16" s="26">
        <f t="shared" si="22"/>
        <v>0</v>
      </c>
      <c r="AT16" s="24" t="str">
        <f>IF(AW16=0,"",SUM($E$6:$E$36,$I$6:$I$34,$M$6:$M$36,$Q$6:$Q$35,$U$6:$U$36,$Y$6:$Y$35,$AC$6:$AC$36,$AG$6:$AG$37,$AK$6:$AK$35,$AO$6:$AO$36,$AS$6:$AS$35,$AW$6:AW16))</f>
        <v/>
      </c>
      <c r="AU16" s="6" t="str">
        <f t="shared" si="23"/>
        <v>do</v>
      </c>
      <c r="AV16" s="7">
        <f t="shared" si="36"/>
        <v>41984</v>
      </c>
      <c r="AW16" s="26">
        <f t="shared" si="24"/>
        <v>0</v>
      </c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</row>
    <row r="17" spans="1:76" ht="12" customHeight="1">
      <c r="A17" s="22"/>
      <c r="B17" s="24" t="str">
        <f>IF(E17=0,"",SUM($E$6:E17))</f>
        <v/>
      </c>
      <c r="C17" s="5" t="str">
        <f t="shared" si="1"/>
        <v>zo</v>
      </c>
      <c r="D17" s="7">
        <f t="shared" si="25"/>
        <v>41651</v>
      </c>
      <c r="E17" s="26">
        <f>IF(C17="ma",2,0)</f>
        <v>0</v>
      </c>
      <c r="F17" s="24" t="str">
        <f>IF(I17=0,"",SUM($E$6:$E$36,$I$6:I17))</f>
        <v/>
      </c>
      <c r="G17" s="6" t="str">
        <f t="shared" si="3"/>
        <v>wo</v>
      </c>
      <c r="H17" s="7">
        <f t="shared" si="26"/>
        <v>41682</v>
      </c>
      <c r="I17" s="26">
        <f t="shared" si="4"/>
        <v>0</v>
      </c>
      <c r="J17" s="24" t="str">
        <f>IF(M17=0,"",SUM($E$6:$E$36,$I$6:$I$34,$M$6:M17))</f>
        <v/>
      </c>
      <c r="K17" s="6" t="str">
        <f t="shared" si="5"/>
        <v>wo</v>
      </c>
      <c r="L17" s="7">
        <f t="shared" si="27"/>
        <v>41710</v>
      </c>
      <c r="M17" s="26">
        <f t="shared" si="6"/>
        <v>0</v>
      </c>
      <c r="N17" s="24" t="str">
        <f>IF(Q17=0,"",SUM($E$6:$E$36,$I$6:$I$34,$M$6:$M$36,$Q$6:Q17))</f>
        <v/>
      </c>
      <c r="O17" s="6" t="str">
        <f t="shared" si="7"/>
        <v>za</v>
      </c>
      <c r="P17" s="7">
        <f t="shared" si="28"/>
        <v>41741</v>
      </c>
      <c r="Q17" s="26">
        <f t="shared" si="8"/>
        <v>0</v>
      </c>
      <c r="R17" s="24">
        <f>IF(U17=0,"",SUM($E$6:$E$36,$I$6:$I$34,$M$6:$M$36,$Q$6:$Q$35,$U$6:U17))</f>
        <v>20</v>
      </c>
      <c r="S17" s="6" t="str">
        <f t="shared" si="9"/>
        <v>ma</v>
      </c>
      <c r="T17" s="7">
        <f t="shared" si="29"/>
        <v>41771</v>
      </c>
      <c r="U17" s="26">
        <f t="shared" si="10"/>
        <v>1</v>
      </c>
      <c r="V17" s="24" t="str">
        <f>IF(Y17=0,"",SUM($E$6:$E$36,$I$6:$I$34,$M$6:$M$36,$Q$6:$Q$35,$U$6:$U$36,$Y$6:Y17))</f>
        <v/>
      </c>
      <c r="W17" s="6" t="str">
        <f t="shared" si="11"/>
        <v>do</v>
      </c>
      <c r="X17" s="7">
        <f t="shared" si="30"/>
        <v>41802</v>
      </c>
      <c r="Y17" s="26">
        <f t="shared" si="12"/>
        <v>0</v>
      </c>
      <c r="Z17" s="24" t="str">
        <f>IF(AC17=0,"",SUM($E$6:$E$36,$I$6:$I$34,$M$6:$M$36,$Q$6:$Q$35,$U$6:$U$36,$Y$6:$Y$35,$AC$6:AC17))</f>
        <v/>
      </c>
      <c r="AA17" s="6" t="str">
        <f t="shared" si="13"/>
        <v>za</v>
      </c>
      <c r="AB17" s="7">
        <f t="shared" si="31"/>
        <v>41832</v>
      </c>
      <c r="AC17" s="26">
        <f t="shared" si="14"/>
        <v>0</v>
      </c>
      <c r="AD17" s="24" t="str">
        <f>IF(AG17=0,"",SUM($E$6:$E$36,$I$6:$I$34,$M$6:$M$36,$Q$6:$Q$35,$U$6:$U$36,$Y$6:$Y$35,$AC$6:$AC$36,$AG$6:AG17))</f>
        <v/>
      </c>
      <c r="AE17" s="6" t="str">
        <f t="shared" si="15"/>
        <v>di</v>
      </c>
      <c r="AF17" s="7">
        <f t="shared" si="32"/>
        <v>41863</v>
      </c>
      <c r="AG17" s="26">
        <f t="shared" si="16"/>
        <v>0</v>
      </c>
      <c r="AH17" s="24" t="str">
        <f>IF(AK17=0,"",SUM($E$6:$E$36,$I$6:$I$34,$M$6:$M$36,$Q$6:$Q$35,$U$6:$U$36,$Y$6:$Y$35,$AC$6:$AC$36,$AG$6:$AG$37,$AK$6:AK17))</f>
        <v/>
      </c>
      <c r="AI17" s="6" t="str">
        <f t="shared" si="17"/>
        <v>vr</v>
      </c>
      <c r="AJ17" s="7">
        <f t="shared" si="33"/>
        <v>41894</v>
      </c>
      <c r="AK17" s="26">
        <f t="shared" si="18"/>
        <v>0</v>
      </c>
      <c r="AL17" s="24" t="str">
        <f>IF(AO17=0,"",SUM($E$6:$E$36,$I$6:$I$34,$M$6:$M$36,$Q$6:$Q$35,$U$6:$U$36,$Y$6:$Y$35,$AC$6:$AC$36,$AG$6:$AG$37,$AK$6:$AK$35,$AO$6:AO17))</f>
        <v/>
      </c>
      <c r="AM17" s="6" t="str">
        <f t="shared" si="19"/>
        <v>zo</v>
      </c>
      <c r="AN17" s="7">
        <f t="shared" si="34"/>
        <v>41924</v>
      </c>
      <c r="AO17" s="26">
        <f t="shared" si="20"/>
        <v>0</v>
      </c>
      <c r="AP17" s="24" t="str">
        <f>IF(AS17=0,"",SUM($E$6:$E$36,$I$6:$I$34,$M$6:$M$36,$Q$6:$Q$35,$U$6:$U$36,$Y$6:$Y$35,$AC$6:$AC$36,$AG$6:$AG$37,$AK$6:$AK$35,$AO$6:$AO$36,$AS$6:AS17))</f>
        <v/>
      </c>
      <c r="AQ17" s="6" t="str">
        <f t="shared" si="21"/>
        <v>wo</v>
      </c>
      <c r="AR17" s="7">
        <f t="shared" si="35"/>
        <v>41955</v>
      </c>
      <c r="AS17" s="26">
        <f t="shared" si="22"/>
        <v>0</v>
      </c>
      <c r="AT17" s="24" t="str">
        <f>IF(AW17=0,"",SUM($E$6:$E$36,$I$6:$I$34,$M$6:$M$36,$Q$6:$Q$35,$U$6:$U$36,$Y$6:$Y$35,$AC$6:$AC$36,$AG$6:$AG$37,$AK$6:$AK$35,$AO$6:$AO$36,$AS$6:$AS$35,$AW$6:AW17))</f>
        <v/>
      </c>
      <c r="AU17" s="6" t="str">
        <f t="shared" si="23"/>
        <v>vr</v>
      </c>
      <c r="AV17" s="7">
        <f t="shared" si="36"/>
        <v>41985</v>
      </c>
      <c r="AW17" s="26">
        <f t="shared" si="24"/>
        <v>0</v>
      </c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</row>
    <row r="18" spans="1:76" ht="12" customHeight="1">
      <c r="A18" s="22"/>
      <c r="B18" s="24">
        <f>IF(E18=0,"",SUM($E$6:E18))</f>
        <v>3</v>
      </c>
      <c r="C18" s="5" t="str">
        <f t="shared" si="1"/>
        <v>ma</v>
      </c>
      <c r="D18" s="7">
        <f t="shared" si="25"/>
        <v>41652</v>
      </c>
      <c r="E18" s="26">
        <f>IF(C18="ma",2,0)</f>
        <v>2</v>
      </c>
      <c r="F18" s="24" t="str">
        <f>IF(I18=0,"",SUM($E$6:$E$36,$I$6:I18))</f>
        <v/>
      </c>
      <c r="G18" s="6" t="str">
        <f t="shared" si="3"/>
        <v>do</v>
      </c>
      <c r="H18" s="7">
        <f t="shared" si="26"/>
        <v>41683</v>
      </c>
      <c r="I18" s="26">
        <f t="shared" si="4"/>
        <v>0</v>
      </c>
      <c r="J18" s="24" t="str">
        <f>IF(M18=0,"",SUM($E$6:$E$36,$I$6:$I$34,$M$6:M18))</f>
        <v/>
      </c>
      <c r="K18" s="6" t="str">
        <f t="shared" si="5"/>
        <v>do</v>
      </c>
      <c r="L18" s="7">
        <f t="shared" si="27"/>
        <v>41711</v>
      </c>
      <c r="M18" s="26">
        <f t="shared" si="6"/>
        <v>0</v>
      </c>
      <c r="N18" s="24" t="str">
        <f>IF(Q18=0,"",SUM($E$6:$E$36,$I$6:$I$34,$M$6:$M$36,$Q$6:Q18))</f>
        <v/>
      </c>
      <c r="O18" s="6" t="str">
        <f t="shared" si="7"/>
        <v>zo</v>
      </c>
      <c r="P18" s="7">
        <f t="shared" si="28"/>
        <v>41742</v>
      </c>
      <c r="Q18" s="26">
        <f t="shared" si="8"/>
        <v>0</v>
      </c>
      <c r="R18" s="24" t="str">
        <f>IF(U18=0,"",SUM($E$6:$E$36,$I$6:$I$34,$M$6:$M$36,$Q$6:$Q$35,$U$6:U18))</f>
        <v/>
      </c>
      <c r="S18" s="6" t="str">
        <f t="shared" si="9"/>
        <v>di</v>
      </c>
      <c r="T18" s="7">
        <f t="shared" si="29"/>
        <v>41772</v>
      </c>
      <c r="U18" s="26">
        <f t="shared" si="10"/>
        <v>0</v>
      </c>
      <c r="V18" s="24" t="str">
        <f>IF(Y18=0,"",SUM($E$6:$E$36,$I$6:$I$34,$M$6:$M$36,$Q$6:$Q$35,$U$6:$U$36,$Y$6:Y18))</f>
        <v/>
      </c>
      <c r="W18" s="6" t="str">
        <f t="shared" si="11"/>
        <v>vr</v>
      </c>
      <c r="X18" s="7">
        <f t="shared" si="30"/>
        <v>41803</v>
      </c>
      <c r="Y18" s="26">
        <f t="shared" si="12"/>
        <v>0</v>
      </c>
      <c r="Z18" s="24" t="str">
        <f>IF(AC18=0,"",SUM($E$6:$E$36,$I$6:$I$34,$M$6:$M$36,$Q$6:$Q$35,$U$6:$U$36,$Y$6:$Y$35,$AC$6:AC18))</f>
        <v/>
      </c>
      <c r="AA18" s="6" t="str">
        <f t="shared" si="13"/>
        <v>zo</v>
      </c>
      <c r="AB18" s="7">
        <f t="shared" si="31"/>
        <v>41833</v>
      </c>
      <c r="AC18" s="26">
        <f t="shared" si="14"/>
        <v>0</v>
      </c>
      <c r="AD18" s="24" t="str">
        <f>IF(AG18=0,"",SUM($E$6:$E$36,$I$6:$I$34,$M$6:$M$36,$Q$6:$Q$35,$U$6:$U$36,$Y$6:$Y$35,$AC$6:$AC$36,$AG$6:AG18))</f>
        <v/>
      </c>
      <c r="AE18" s="6" t="str">
        <f t="shared" si="15"/>
        <v>wo</v>
      </c>
      <c r="AF18" s="7">
        <f t="shared" si="32"/>
        <v>41864</v>
      </c>
      <c r="AG18" s="26">
        <f t="shared" si="16"/>
        <v>0</v>
      </c>
      <c r="AH18" s="24" t="str">
        <f>IF(AK18=0,"",SUM($E$6:$E$36,$I$6:$I$34,$M$6:$M$36,$Q$6:$Q$35,$U$6:$U$36,$Y$6:$Y$35,$AC$6:$AC$36,$AG$6:$AG$37,$AK$6:AK18))</f>
        <v/>
      </c>
      <c r="AI18" s="6" t="str">
        <f t="shared" si="17"/>
        <v>za</v>
      </c>
      <c r="AJ18" s="7">
        <f t="shared" si="33"/>
        <v>41895</v>
      </c>
      <c r="AK18" s="26">
        <f t="shared" si="18"/>
        <v>0</v>
      </c>
      <c r="AL18" s="24">
        <f>IF(AO18=0,"",SUM($E$6:$E$36,$I$6:$I$34,$M$6:$M$36,$Q$6:$Q$35,$U$6:$U$36,$Y$6:$Y$35,$AC$6:$AC$36,$AG$6:$AG$37,$AK$6:$AK$35,$AO$6:AO18))</f>
        <v>42</v>
      </c>
      <c r="AM18" s="6" t="str">
        <f t="shared" si="19"/>
        <v>ma</v>
      </c>
      <c r="AN18" s="7">
        <f t="shared" si="34"/>
        <v>41925</v>
      </c>
      <c r="AO18" s="26">
        <f t="shared" si="20"/>
        <v>1</v>
      </c>
      <c r="AP18" s="24" t="str">
        <f>IF(AS18=0,"",SUM($E$6:$E$36,$I$6:$I$34,$M$6:$M$36,$Q$6:$Q$35,$U$6:$U$36,$Y$6:$Y$35,$AC$6:$AC$36,$AG$6:$AG$37,$AK$6:$AK$35,$AO$6:$AO$36,$AS$6:AS18))</f>
        <v/>
      </c>
      <c r="AQ18" s="6" t="str">
        <f t="shared" si="21"/>
        <v>do</v>
      </c>
      <c r="AR18" s="7">
        <f t="shared" si="35"/>
        <v>41956</v>
      </c>
      <c r="AS18" s="26">
        <f t="shared" si="22"/>
        <v>0</v>
      </c>
      <c r="AT18" s="24" t="str">
        <f>IF(AW18=0,"",SUM($E$6:$E$36,$I$6:$I$34,$M$6:$M$36,$Q$6:$Q$35,$U$6:$U$36,$Y$6:$Y$35,$AC$6:$AC$36,$AG$6:$AG$37,$AK$6:$AK$35,$AO$6:$AO$36,$AS$6:$AS$35,$AW$6:AW18))</f>
        <v/>
      </c>
      <c r="AU18" s="6" t="str">
        <f t="shared" si="23"/>
        <v>za</v>
      </c>
      <c r="AV18" s="7">
        <f t="shared" si="36"/>
        <v>41986</v>
      </c>
      <c r="AW18" s="26">
        <f t="shared" si="24"/>
        <v>0</v>
      </c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</row>
    <row r="19" spans="1:76" ht="12" customHeight="1">
      <c r="A19" s="22"/>
      <c r="B19" s="24" t="str">
        <f>IF(E19=0,"",SUM($E$6:E19))</f>
        <v/>
      </c>
      <c r="C19" s="5" t="str">
        <f t="shared" si="1"/>
        <v>di</v>
      </c>
      <c r="D19" s="7">
        <f t="shared" si="25"/>
        <v>41653</v>
      </c>
      <c r="E19" s="26">
        <f>IF(C19="ma",2,0)</f>
        <v>0</v>
      </c>
      <c r="F19" s="24" t="str">
        <f>IF(I19=0,"",SUM($E$6:$E$36,$I$6:I19))</f>
        <v/>
      </c>
      <c r="G19" s="6" t="str">
        <f t="shared" si="3"/>
        <v>vr</v>
      </c>
      <c r="H19" s="7">
        <f t="shared" si="26"/>
        <v>41684</v>
      </c>
      <c r="I19" s="26">
        <f t="shared" si="4"/>
        <v>0</v>
      </c>
      <c r="J19" s="24" t="str">
        <f>IF(M19=0,"",SUM($E$6:$E$36,$I$6:$I$34,$M$6:M19))</f>
        <v/>
      </c>
      <c r="K19" s="6" t="str">
        <f t="shared" si="5"/>
        <v>vr</v>
      </c>
      <c r="L19" s="7">
        <f t="shared" si="27"/>
        <v>41712</v>
      </c>
      <c r="M19" s="26">
        <f t="shared" si="6"/>
        <v>0</v>
      </c>
      <c r="N19" s="24">
        <f>IF(Q19=0,"",SUM($E$6:$E$36,$I$6:$I$34,$M$6:$M$36,$Q$6:Q19))</f>
        <v>16</v>
      </c>
      <c r="O19" s="6" t="str">
        <f t="shared" si="7"/>
        <v>ma</v>
      </c>
      <c r="P19" s="7">
        <f t="shared" si="28"/>
        <v>41743</v>
      </c>
      <c r="Q19" s="26">
        <f t="shared" si="8"/>
        <v>1</v>
      </c>
      <c r="R19" s="24" t="str">
        <f>IF(U19=0,"",SUM($E$6:$E$36,$I$6:$I$34,$M$6:$M$36,$Q$6:$Q$35,$U$6:U19))</f>
        <v/>
      </c>
      <c r="S19" s="6" t="str">
        <f t="shared" si="9"/>
        <v>wo</v>
      </c>
      <c r="T19" s="7">
        <f t="shared" si="29"/>
        <v>41773</v>
      </c>
      <c r="U19" s="26">
        <f t="shared" si="10"/>
        <v>0</v>
      </c>
      <c r="V19" s="24" t="str">
        <f>IF(Y19=0,"",SUM($E$6:$E$36,$I$6:$I$34,$M$6:$M$36,$Q$6:$Q$35,$U$6:$U$36,$Y$6:Y19))</f>
        <v/>
      </c>
      <c r="W19" s="6" t="str">
        <f t="shared" si="11"/>
        <v>za</v>
      </c>
      <c r="X19" s="7">
        <f t="shared" si="30"/>
        <v>41804</v>
      </c>
      <c r="Y19" s="26">
        <f t="shared" si="12"/>
        <v>0</v>
      </c>
      <c r="Z19" s="24">
        <f>IF(AC19=0,"",SUM($E$6:$E$36,$I$6:$I$34,$M$6:$M$36,$Q$6:$Q$35,$U$6:$U$36,$Y$6:$Y$35,$AC$6:AC19))</f>
        <v>29</v>
      </c>
      <c r="AA19" s="6" t="str">
        <f t="shared" si="13"/>
        <v>ma</v>
      </c>
      <c r="AB19" s="7">
        <f t="shared" si="31"/>
        <v>41834</v>
      </c>
      <c r="AC19" s="26">
        <f t="shared" si="14"/>
        <v>1</v>
      </c>
      <c r="AD19" s="24" t="str">
        <f>IF(AG19=0,"",SUM($E$6:$E$36,$I$6:$I$34,$M$6:$M$36,$Q$6:$Q$35,$U$6:$U$36,$Y$6:$Y$35,$AC$6:$AC$36,$AG$6:AG19))</f>
        <v/>
      </c>
      <c r="AE19" s="6" t="str">
        <f t="shared" si="15"/>
        <v>do</v>
      </c>
      <c r="AF19" s="7">
        <f t="shared" si="32"/>
        <v>41865</v>
      </c>
      <c r="AG19" s="26">
        <f t="shared" si="16"/>
        <v>0</v>
      </c>
      <c r="AH19" s="24" t="str">
        <f>IF(AK19=0,"",SUM($E$6:$E$36,$I$6:$I$34,$M$6:$M$36,$Q$6:$Q$35,$U$6:$U$36,$Y$6:$Y$35,$AC$6:$AC$36,$AG$6:$AG$37,$AK$6:AK19))</f>
        <v/>
      </c>
      <c r="AI19" s="6" t="str">
        <f t="shared" si="17"/>
        <v>zo</v>
      </c>
      <c r="AJ19" s="7">
        <f t="shared" si="33"/>
        <v>41896</v>
      </c>
      <c r="AK19" s="26">
        <f t="shared" si="18"/>
        <v>0</v>
      </c>
      <c r="AL19" s="24" t="str">
        <f>IF(AO19=0,"",SUM($E$6:$E$36,$I$6:$I$34,$M$6:$M$36,$Q$6:$Q$35,$U$6:$U$36,$Y$6:$Y$35,$AC$6:$AC$36,$AG$6:$AG$37,$AK$6:$AK$35,$AO$6:AO19))</f>
        <v/>
      </c>
      <c r="AM19" s="6" t="str">
        <f t="shared" si="19"/>
        <v>di</v>
      </c>
      <c r="AN19" s="7">
        <f t="shared" si="34"/>
        <v>41926</v>
      </c>
      <c r="AO19" s="26">
        <f t="shared" si="20"/>
        <v>0</v>
      </c>
      <c r="AP19" s="24" t="str">
        <f>IF(AS19=0,"",SUM($E$6:$E$36,$I$6:$I$34,$M$6:$M$36,$Q$6:$Q$35,$U$6:$U$36,$Y$6:$Y$35,$AC$6:$AC$36,$AG$6:$AG$37,$AK$6:$AK$35,$AO$6:$AO$36,$AS$6:AS19))</f>
        <v/>
      </c>
      <c r="AQ19" s="6" t="str">
        <f t="shared" si="21"/>
        <v>vr</v>
      </c>
      <c r="AR19" s="7">
        <f t="shared" si="35"/>
        <v>41957</v>
      </c>
      <c r="AS19" s="26">
        <f t="shared" si="22"/>
        <v>0</v>
      </c>
      <c r="AT19" s="24" t="str">
        <f>IF(AW19=0,"",SUM($E$6:$E$36,$I$6:$I$34,$M$6:$M$36,$Q$6:$Q$35,$U$6:$U$36,$Y$6:$Y$35,$AC$6:$AC$36,$AG$6:$AG$37,$AK$6:$AK$35,$AO$6:$AO$36,$AS$6:$AS$35,$AW$6:AW19))</f>
        <v/>
      </c>
      <c r="AU19" s="6" t="str">
        <f t="shared" si="23"/>
        <v>zo</v>
      </c>
      <c r="AV19" s="7">
        <f t="shared" si="36"/>
        <v>41987</v>
      </c>
      <c r="AW19" s="26">
        <f t="shared" si="24"/>
        <v>0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</row>
    <row r="20" spans="1:76" ht="12" customHeight="1">
      <c r="A20" s="22"/>
      <c r="B20" s="24" t="str">
        <f>IF(E20=0,"",SUM($E$6:E20))</f>
        <v/>
      </c>
      <c r="C20" s="5" t="str">
        <f t="shared" si="1"/>
        <v>wo</v>
      </c>
      <c r="D20" s="7">
        <f t="shared" si="25"/>
        <v>41654</v>
      </c>
      <c r="E20" s="26">
        <f t="shared" ref="E20:E36" si="37">IF(C20="ma",1,0)</f>
        <v>0</v>
      </c>
      <c r="F20" s="24" t="str">
        <f>IF(I20=0,"",SUM($E$6:$E$36,$I$6:I20))</f>
        <v/>
      </c>
      <c r="G20" s="6" t="str">
        <f t="shared" si="3"/>
        <v>za</v>
      </c>
      <c r="H20" s="7">
        <f t="shared" si="26"/>
        <v>41685</v>
      </c>
      <c r="I20" s="26">
        <f t="shared" si="4"/>
        <v>0</v>
      </c>
      <c r="J20" s="24" t="str">
        <f>IF(M20=0,"",SUM($E$6:$E$36,$I$6:$I$34,$M$6:M20))</f>
        <v/>
      </c>
      <c r="K20" s="6" t="str">
        <f t="shared" si="5"/>
        <v>za</v>
      </c>
      <c r="L20" s="7">
        <f t="shared" si="27"/>
        <v>41713</v>
      </c>
      <c r="M20" s="26">
        <f t="shared" si="6"/>
        <v>0</v>
      </c>
      <c r="N20" s="24" t="str">
        <f>IF(Q20=0,"",SUM($E$6:$E$36,$I$6:$I$34,$M$6:$M$36,$Q$6:Q20))</f>
        <v/>
      </c>
      <c r="O20" s="6" t="str">
        <f t="shared" si="7"/>
        <v>di</v>
      </c>
      <c r="P20" s="7">
        <f t="shared" si="28"/>
        <v>41744</v>
      </c>
      <c r="Q20" s="26">
        <f t="shared" si="8"/>
        <v>0</v>
      </c>
      <c r="R20" s="24" t="str">
        <f>IF(U20=0,"",SUM($E$6:$E$36,$I$6:$I$34,$M$6:$M$36,$Q$6:$Q$35,$U$6:U20))</f>
        <v/>
      </c>
      <c r="S20" s="6" t="str">
        <f t="shared" si="9"/>
        <v>do</v>
      </c>
      <c r="T20" s="7">
        <f t="shared" si="29"/>
        <v>41774</v>
      </c>
      <c r="U20" s="26">
        <f t="shared" si="10"/>
        <v>0</v>
      </c>
      <c r="V20" s="24" t="str">
        <f>IF(Y20=0,"",SUM($E$6:$E$36,$I$6:$I$34,$M$6:$M$36,$Q$6:$Q$35,$U$6:$U$36,$Y$6:Y20))</f>
        <v/>
      </c>
      <c r="W20" s="6" t="str">
        <f t="shared" si="11"/>
        <v>zo</v>
      </c>
      <c r="X20" s="7">
        <f t="shared" si="30"/>
        <v>41805</v>
      </c>
      <c r="Y20" s="26">
        <f t="shared" si="12"/>
        <v>0</v>
      </c>
      <c r="Z20" s="24" t="str">
        <f>IF(AC20=0,"",SUM($E$6:$E$36,$I$6:$I$34,$M$6:$M$36,$Q$6:$Q$35,$U$6:$U$36,$Y$6:$Y$35,$AC$6:AC20))</f>
        <v/>
      </c>
      <c r="AA20" s="6" t="str">
        <f t="shared" si="13"/>
        <v>di</v>
      </c>
      <c r="AB20" s="7">
        <f t="shared" si="31"/>
        <v>41835</v>
      </c>
      <c r="AC20" s="26">
        <f t="shared" si="14"/>
        <v>0</v>
      </c>
      <c r="AD20" s="24" t="str">
        <f>IF(AG20=0,"",SUM($E$6:$E$36,$I$6:$I$34,$M$6:$M$36,$Q$6:$Q$35,$U$6:$U$36,$Y$6:$Y$35,$AC$6:$AC$36,$AG$6:AG20))</f>
        <v/>
      </c>
      <c r="AE20" s="6" t="str">
        <f t="shared" si="15"/>
        <v>vr</v>
      </c>
      <c r="AF20" s="7">
        <f t="shared" si="32"/>
        <v>41866</v>
      </c>
      <c r="AG20" s="26">
        <f t="shared" si="16"/>
        <v>0</v>
      </c>
      <c r="AH20" s="24">
        <f>IF(AK20=0,"",SUM($E$6:$E$36,$I$6:$I$34,$M$6:$M$36,$Q$6:$Q$35,$U$6:$U$36,$Y$6:$Y$35,$AC$6:$AC$36,$AG$6:$AG$37,$AK$6:AK20))</f>
        <v>38</v>
      </c>
      <c r="AI20" s="6" t="str">
        <f t="shared" si="17"/>
        <v>ma</v>
      </c>
      <c r="AJ20" s="7">
        <f t="shared" si="33"/>
        <v>41897</v>
      </c>
      <c r="AK20" s="26">
        <f t="shared" si="18"/>
        <v>1</v>
      </c>
      <c r="AL20" s="24" t="str">
        <f>IF(AO20=0,"",SUM($E$6:$E$36,$I$6:$I$34,$M$6:$M$36,$Q$6:$Q$35,$U$6:$U$36,$Y$6:$Y$35,$AC$6:$AC$36,$AG$6:$AG$37,$AK$6:$AK$35,$AO$6:AO20))</f>
        <v/>
      </c>
      <c r="AM20" s="6" t="str">
        <f t="shared" si="19"/>
        <v>wo</v>
      </c>
      <c r="AN20" s="7">
        <f t="shared" si="34"/>
        <v>41927</v>
      </c>
      <c r="AO20" s="26">
        <f t="shared" si="20"/>
        <v>0</v>
      </c>
      <c r="AP20" s="24" t="str">
        <f>IF(AS20=0,"",SUM($E$6:$E$36,$I$6:$I$34,$M$6:$M$36,$Q$6:$Q$35,$U$6:$U$36,$Y$6:$Y$35,$AC$6:$AC$36,$AG$6:$AG$37,$AK$6:$AK$35,$AO$6:$AO$36,$AS$6:AS20))</f>
        <v/>
      </c>
      <c r="AQ20" s="6" t="str">
        <f t="shared" si="21"/>
        <v>za</v>
      </c>
      <c r="AR20" s="7">
        <f t="shared" si="35"/>
        <v>41958</v>
      </c>
      <c r="AS20" s="26">
        <f t="shared" si="22"/>
        <v>0</v>
      </c>
      <c r="AT20" s="24">
        <f>IF(AW20=0,"",SUM($E$6:$E$36,$I$6:$I$34,$M$6:$M$36,$Q$6:$Q$35,$U$6:$U$36,$Y$6:$Y$35,$AC$6:$AC$36,$AG$6:$AG$37,$AK$6:$AK$35,$AO$6:$AO$36,$AS$6:$AS$35,$AW$6:AW20))</f>
        <v>51</v>
      </c>
      <c r="AU20" s="6" t="str">
        <f t="shared" si="23"/>
        <v>ma</v>
      </c>
      <c r="AV20" s="7">
        <f t="shared" si="36"/>
        <v>41988</v>
      </c>
      <c r="AW20" s="26">
        <f t="shared" si="24"/>
        <v>1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</row>
    <row r="21" spans="1:76" ht="12" customHeight="1">
      <c r="A21" s="22"/>
      <c r="B21" s="24" t="str">
        <f>IF(E21=0,"",SUM($E$6:E21))</f>
        <v/>
      </c>
      <c r="C21" s="5" t="str">
        <f t="shared" si="1"/>
        <v>do</v>
      </c>
      <c r="D21" s="7">
        <f t="shared" si="25"/>
        <v>41655</v>
      </c>
      <c r="E21" s="26">
        <f t="shared" si="37"/>
        <v>0</v>
      </c>
      <c r="F21" s="24" t="str">
        <f>IF(I21=0,"",SUM($E$6:$E$36,$I$6:I21))</f>
        <v/>
      </c>
      <c r="G21" s="6" t="str">
        <f t="shared" si="3"/>
        <v>zo</v>
      </c>
      <c r="H21" s="7">
        <f t="shared" si="26"/>
        <v>41686</v>
      </c>
      <c r="I21" s="26">
        <f t="shared" si="4"/>
        <v>0</v>
      </c>
      <c r="J21" s="24" t="str">
        <f>IF(M21=0,"",SUM($E$6:$E$36,$I$6:$I$34,$M$6:M21))</f>
        <v/>
      </c>
      <c r="K21" s="6" t="str">
        <f t="shared" si="5"/>
        <v>zo</v>
      </c>
      <c r="L21" s="7">
        <f t="shared" si="27"/>
        <v>41714</v>
      </c>
      <c r="M21" s="26">
        <f t="shared" si="6"/>
        <v>0</v>
      </c>
      <c r="N21" s="24" t="str">
        <f>IF(Q21=0,"",SUM($E$6:$E$36,$I$6:$I$34,$M$6:$M$36,$Q$6:Q21))</f>
        <v/>
      </c>
      <c r="O21" s="6" t="str">
        <f t="shared" si="7"/>
        <v>wo</v>
      </c>
      <c r="P21" s="7">
        <f t="shared" si="28"/>
        <v>41745</v>
      </c>
      <c r="Q21" s="26">
        <f t="shared" si="8"/>
        <v>0</v>
      </c>
      <c r="R21" s="24" t="str">
        <f>IF(U21=0,"",SUM($E$6:$E$36,$I$6:$I$34,$M$6:$M$36,$Q$6:$Q$35,$U$6:U21))</f>
        <v/>
      </c>
      <c r="S21" s="6" t="str">
        <f t="shared" si="9"/>
        <v>vr</v>
      </c>
      <c r="T21" s="7">
        <f t="shared" si="29"/>
        <v>41775</v>
      </c>
      <c r="U21" s="26">
        <f t="shared" si="10"/>
        <v>0</v>
      </c>
      <c r="V21" s="24">
        <f>IF(Y21=0,"",SUM($E$6:$E$36,$I$6:$I$34,$M$6:$M$36,$Q$6:$Q$35,$U$6:$U$36,$Y$6:Y21))</f>
        <v>25</v>
      </c>
      <c r="W21" s="6" t="str">
        <f t="shared" si="11"/>
        <v>ma</v>
      </c>
      <c r="X21" s="7">
        <f t="shared" si="30"/>
        <v>41806</v>
      </c>
      <c r="Y21" s="26">
        <f t="shared" si="12"/>
        <v>1</v>
      </c>
      <c r="Z21" s="24" t="str">
        <f>IF(AC21=0,"",SUM($E$6:$E$36,$I$6:$I$34,$M$6:$M$36,$Q$6:$Q$35,$U$6:$U$36,$Y$6:$Y$35,$AC$6:AC21))</f>
        <v/>
      </c>
      <c r="AA21" s="6" t="str">
        <f t="shared" si="13"/>
        <v>wo</v>
      </c>
      <c r="AB21" s="7">
        <f t="shared" si="31"/>
        <v>41836</v>
      </c>
      <c r="AC21" s="26">
        <f t="shared" si="14"/>
        <v>0</v>
      </c>
      <c r="AD21" s="24" t="str">
        <f>IF(AG21=0,"",SUM($E$6:$E$36,$I$6:$I$34,$M$6:$M$36,$Q$6:$Q$35,$U$6:$U$36,$Y$6:$Y$35,$AC$6:$AC$36,$AG$6:AG21))</f>
        <v/>
      </c>
      <c r="AE21" s="6" t="str">
        <f t="shared" si="15"/>
        <v>za</v>
      </c>
      <c r="AF21" s="7">
        <f t="shared" si="32"/>
        <v>41867</v>
      </c>
      <c r="AG21" s="26">
        <f t="shared" si="16"/>
        <v>0</v>
      </c>
      <c r="AH21" s="24" t="str">
        <f>IF(AK21=0,"",SUM($E$6:$E$36,$I$6:$I$34,$M$6:$M$36,$Q$6:$Q$35,$U$6:$U$36,$Y$6:$Y$35,$AC$6:$AC$36,$AG$6:$AG$37,$AK$6:AK21))</f>
        <v/>
      </c>
      <c r="AI21" s="6" t="str">
        <f t="shared" si="17"/>
        <v>di</v>
      </c>
      <c r="AJ21" s="7">
        <f t="shared" si="33"/>
        <v>41898</v>
      </c>
      <c r="AK21" s="26">
        <f t="shared" si="18"/>
        <v>0</v>
      </c>
      <c r="AL21" s="24" t="str">
        <f>IF(AO21=0,"",SUM($E$6:$E$36,$I$6:$I$34,$M$6:$M$36,$Q$6:$Q$35,$U$6:$U$36,$Y$6:$Y$35,$AC$6:$AC$36,$AG$6:$AG$37,$AK$6:$AK$35,$AO$6:AO21))</f>
        <v/>
      </c>
      <c r="AM21" s="6" t="str">
        <f t="shared" si="19"/>
        <v>do</v>
      </c>
      <c r="AN21" s="7">
        <f t="shared" si="34"/>
        <v>41928</v>
      </c>
      <c r="AO21" s="26">
        <f t="shared" si="20"/>
        <v>0</v>
      </c>
      <c r="AP21" s="24" t="str">
        <f>IF(AS21=0,"",SUM($E$6:$E$36,$I$6:$I$34,$M$6:$M$36,$Q$6:$Q$35,$U$6:$U$36,$Y$6:$Y$35,$AC$6:$AC$36,$AG$6:$AG$37,$AK$6:$AK$35,$AO$6:$AO$36,$AS$6:AS21))</f>
        <v/>
      </c>
      <c r="AQ21" s="6" t="str">
        <f t="shared" si="21"/>
        <v>zo</v>
      </c>
      <c r="AR21" s="7">
        <f t="shared" si="35"/>
        <v>41959</v>
      </c>
      <c r="AS21" s="26">
        <f t="shared" si="22"/>
        <v>0</v>
      </c>
      <c r="AT21" s="24" t="str">
        <f>IF(AW21=0,"",SUM($E$6:$E$36,$I$6:$I$34,$M$6:$M$36,$Q$6:$Q$35,$U$6:$U$36,$Y$6:$Y$35,$AC$6:$AC$36,$AG$6:$AG$37,$AK$6:$AK$35,$AO$6:$AO$36,$AS$6:$AS$35,$AW$6:AW21))</f>
        <v/>
      </c>
      <c r="AU21" s="6" t="str">
        <f t="shared" si="23"/>
        <v>di</v>
      </c>
      <c r="AV21" s="7">
        <f t="shared" si="36"/>
        <v>41989</v>
      </c>
      <c r="AW21" s="26">
        <f t="shared" si="24"/>
        <v>0</v>
      </c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</row>
    <row r="22" spans="1:76" ht="12" customHeight="1">
      <c r="A22" s="22"/>
      <c r="B22" s="24" t="str">
        <f>IF(E22=0,"",SUM($E$6:E22))</f>
        <v/>
      </c>
      <c r="C22" s="5" t="str">
        <f t="shared" si="1"/>
        <v>vr</v>
      </c>
      <c r="D22" s="7">
        <f t="shared" si="25"/>
        <v>41656</v>
      </c>
      <c r="E22" s="26">
        <f t="shared" si="37"/>
        <v>0</v>
      </c>
      <c r="F22" s="24">
        <f>IF(I22=0,"",SUM($E$6:$E$36,$I$6:I22))</f>
        <v>8</v>
      </c>
      <c r="G22" s="6" t="str">
        <f t="shared" si="3"/>
        <v>ma</v>
      </c>
      <c r="H22" s="7">
        <f t="shared" si="26"/>
        <v>41687</v>
      </c>
      <c r="I22" s="26">
        <f t="shared" si="4"/>
        <v>1</v>
      </c>
      <c r="J22" s="24">
        <f>IF(M22=0,"",SUM($E$6:$E$36,$I$6:$I$34,$M$6:M22))</f>
        <v>12</v>
      </c>
      <c r="K22" s="6" t="str">
        <f t="shared" si="5"/>
        <v>ma</v>
      </c>
      <c r="L22" s="7">
        <f t="shared" si="27"/>
        <v>41715</v>
      </c>
      <c r="M22" s="26">
        <f t="shared" si="6"/>
        <v>1</v>
      </c>
      <c r="N22" s="24" t="str">
        <f>IF(Q22=0,"",SUM($E$6:$E$36,$I$6:$I$34,$M$6:$M$36,$Q$6:Q22))</f>
        <v/>
      </c>
      <c r="O22" s="6" t="str">
        <f t="shared" si="7"/>
        <v>do</v>
      </c>
      <c r="P22" s="7">
        <f t="shared" si="28"/>
        <v>41746</v>
      </c>
      <c r="Q22" s="26">
        <f t="shared" si="8"/>
        <v>0</v>
      </c>
      <c r="R22" s="24" t="str">
        <f>IF(U22=0,"",SUM($E$6:$E$36,$I$6:$I$34,$M$6:$M$36,$Q$6:$Q$35,$U$6:U22))</f>
        <v/>
      </c>
      <c r="S22" s="6" t="str">
        <f t="shared" si="9"/>
        <v>za</v>
      </c>
      <c r="T22" s="7">
        <f t="shared" si="29"/>
        <v>41776</v>
      </c>
      <c r="U22" s="26">
        <f t="shared" si="10"/>
        <v>0</v>
      </c>
      <c r="V22" s="24" t="str">
        <f>IF(Y22=0,"",SUM($E$6:$E$36,$I$6:$I$34,$M$6:$M$36,$Q$6:$Q$35,$U$6:$U$36,$Y$6:Y22))</f>
        <v/>
      </c>
      <c r="W22" s="6" t="str">
        <f t="shared" si="11"/>
        <v>di</v>
      </c>
      <c r="X22" s="7">
        <f t="shared" si="30"/>
        <v>41807</v>
      </c>
      <c r="Y22" s="26">
        <f t="shared" si="12"/>
        <v>0</v>
      </c>
      <c r="Z22" s="24" t="str">
        <f>IF(AC22=0,"",SUM($E$6:$E$36,$I$6:$I$34,$M$6:$M$36,$Q$6:$Q$35,$U$6:$U$36,$Y$6:$Y$35,$AC$6:AC22))</f>
        <v/>
      </c>
      <c r="AA22" s="6" t="str">
        <f t="shared" si="13"/>
        <v>do</v>
      </c>
      <c r="AB22" s="7">
        <f t="shared" si="31"/>
        <v>41837</v>
      </c>
      <c r="AC22" s="26">
        <f t="shared" si="14"/>
        <v>0</v>
      </c>
      <c r="AD22" s="24" t="str">
        <f>IF(AG22=0,"",SUM($E$6:$E$36,$I$6:$I$34,$M$6:$M$36,$Q$6:$Q$35,$U$6:$U$36,$Y$6:$Y$35,$AC$6:$AC$36,$AG$6:AG22))</f>
        <v/>
      </c>
      <c r="AE22" s="6" t="str">
        <f t="shared" si="15"/>
        <v>zo</v>
      </c>
      <c r="AF22" s="7">
        <f t="shared" si="32"/>
        <v>41868</v>
      </c>
      <c r="AG22" s="26">
        <f t="shared" si="16"/>
        <v>0</v>
      </c>
      <c r="AH22" s="24" t="str">
        <f>IF(AK22=0,"",SUM($E$6:$E$36,$I$6:$I$34,$M$6:$M$36,$Q$6:$Q$35,$U$6:$U$36,$Y$6:$Y$35,$AC$6:$AC$36,$AG$6:$AG$37,$AK$6:AK22))</f>
        <v/>
      </c>
      <c r="AI22" s="6" t="str">
        <f t="shared" si="17"/>
        <v>wo</v>
      </c>
      <c r="AJ22" s="7">
        <f t="shared" si="33"/>
        <v>41899</v>
      </c>
      <c r="AK22" s="26">
        <f t="shared" si="18"/>
        <v>0</v>
      </c>
      <c r="AL22" s="24" t="str">
        <f>IF(AO22=0,"",SUM($E$6:$E$36,$I$6:$I$34,$M$6:$M$36,$Q$6:$Q$35,$U$6:$U$36,$Y$6:$Y$35,$AC$6:$AC$36,$AG$6:$AG$37,$AK$6:$AK$35,$AO$6:AO22))</f>
        <v/>
      </c>
      <c r="AM22" s="6" t="str">
        <f t="shared" si="19"/>
        <v>vr</v>
      </c>
      <c r="AN22" s="7">
        <f t="shared" si="34"/>
        <v>41929</v>
      </c>
      <c r="AO22" s="26">
        <f t="shared" si="20"/>
        <v>0</v>
      </c>
      <c r="AP22" s="24">
        <f>IF(AS22=0,"",SUM($E$6:$E$36,$I$6:$I$34,$M$6:$M$36,$Q$6:$Q$35,$U$6:$U$36,$Y$6:$Y$35,$AC$6:$AC$36,$AG$6:$AG$37,$AK$6:$AK$35,$AO$6:$AO$36,$AS$6:AS22))</f>
        <v>47</v>
      </c>
      <c r="AQ22" s="6" t="str">
        <f t="shared" si="21"/>
        <v>ma</v>
      </c>
      <c r="AR22" s="7">
        <f t="shared" si="35"/>
        <v>41960</v>
      </c>
      <c r="AS22" s="26">
        <f t="shared" si="22"/>
        <v>1</v>
      </c>
      <c r="AT22" s="24" t="str">
        <f>IF(AW22=0,"",SUM($E$6:$E$36,$I$6:$I$34,$M$6:$M$36,$Q$6:$Q$35,$U$6:$U$36,$Y$6:$Y$35,$AC$6:$AC$36,$AG$6:$AG$37,$AK$6:$AK$35,$AO$6:$AO$36,$AS$6:$AS$35,$AW$6:AW22))</f>
        <v/>
      </c>
      <c r="AU22" s="6" t="str">
        <f t="shared" si="23"/>
        <v>wo</v>
      </c>
      <c r="AV22" s="7">
        <f t="shared" si="36"/>
        <v>41990</v>
      </c>
      <c r="AW22" s="26">
        <f t="shared" si="24"/>
        <v>0</v>
      </c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</row>
    <row r="23" spans="1:76" ht="12" customHeight="1">
      <c r="A23" s="22"/>
      <c r="B23" s="24" t="str">
        <f>IF(E23=0,"",SUM($E$6:E23))</f>
        <v/>
      </c>
      <c r="C23" s="5" t="str">
        <f t="shared" si="1"/>
        <v>za</v>
      </c>
      <c r="D23" s="7">
        <f t="shared" si="25"/>
        <v>41657</v>
      </c>
      <c r="E23" s="26">
        <f t="shared" si="37"/>
        <v>0</v>
      </c>
      <c r="F23" s="24" t="str">
        <f>IF(I23=0,"",SUM($E$6:$E$36,$I$6:I23))</f>
        <v/>
      </c>
      <c r="G23" s="6" t="str">
        <f t="shared" si="3"/>
        <v>di</v>
      </c>
      <c r="H23" s="7">
        <f t="shared" si="26"/>
        <v>41688</v>
      </c>
      <c r="I23" s="26">
        <f t="shared" si="4"/>
        <v>0</v>
      </c>
      <c r="J23" s="24" t="str">
        <f>IF(M23=0,"",SUM($E$6:$E$36,$I$6:$I$34,$M$6:M23))</f>
        <v/>
      </c>
      <c r="K23" s="6" t="str">
        <f t="shared" si="5"/>
        <v>di</v>
      </c>
      <c r="L23" s="7">
        <f t="shared" si="27"/>
        <v>41716</v>
      </c>
      <c r="M23" s="26">
        <f t="shared" si="6"/>
        <v>0</v>
      </c>
      <c r="N23" s="24" t="str">
        <f>IF(Q23=0,"",SUM($E$6:$E$36,$I$6:$I$34,$M$6:$M$36,$Q$6:Q23))</f>
        <v/>
      </c>
      <c r="O23" s="6" t="str">
        <f t="shared" si="7"/>
        <v>vr</v>
      </c>
      <c r="P23" s="7">
        <f t="shared" si="28"/>
        <v>41747</v>
      </c>
      <c r="Q23" s="26">
        <f t="shared" si="8"/>
        <v>0</v>
      </c>
      <c r="R23" s="24" t="str">
        <f>IF(U23=0,"",SUM($E$6:$E$36,$I$6:$I$34,$M$6:$M$36,$Q$6:$Q$35,$U$6:U23))</f>
        <v/>
      </c>
      <c r="S23" s="6" t="str">
        <f t="shared" si="9"/>
        <v>zo</v>
      </c>
      <c r="T23" s="7">
        <f t="shared" si="29"/>
        <v>41777</v>
      </c>
      <c r="U23" s="26">
        <f t="shared" si="10"/>
        <v>0</v>
      </c>
      <c r="V23" s="24" t="str">
        <f>IF(Y23=0,"",SUM($E$6:$E$36,$I$6:$I$34,$M$6:$M$36,$Q$6:$Q$35,$U$6:$U$36,$Y$6:Y23))</f>
        <v/>
      </c>
      <c r="W23" s="6" t="str">
        <f t="shared" si="11"/>
        <v>wo</v>
      </c>
      <c r="X23" s="7">
        <f t="shared" si="30"/>
        <v>41808</v>
      </c>
      <c r="Y23" s="26">
        <f t="shared" si="12"/>
        <v>0</v>
      </c>
      <c r="Z23" s="24" t="str">
        <f>IF(AC23=0,"",SUM($E$6:$E$36,$I$6:$I$34,$M$6:$M$36,$Q$6:$Q$35,$U$6:$U$36,$Y$6:$Y$35,$AC$6:AC23))</f>
        <v/>
      </c>
      <c r="AA23" s="6" t="str">
        <f t="shared" si="13"/>
        <v>vr</v>
      </c>
      <c r="AB23" s="7">
        <f t="shared" si="31"/>
        <v>41838</v>
      </c>
      <c r="AC23" s="26">
        <f t="shared" si="14"/>
        <v>0</v>
      </c>
      <c r="AD23" s="24">
        <f>IF(AG23=0,"",SUM($E$6:$E$36,$I$6:$I$34,$M$6:$M$36,$Q$6:$Q$35,$U$6:$U$36,$Y$6:$Y$35,$AC$6:$AC$36,$AG$6:AG23))</f>
        <v>34</v>
      </c>
      <c r="AE23" s="6" t="str">
        <f t="shared" si="15"/>
        <v>ma</v>
      </c>
      <c r="AF23" s="7">
        <f t="shared" si="32"/>
        <v>41869</v>
      </c>
      <c r="AG23" s="26">
        <f t="shared" si="16"/>
        <v>1</v>
      </c>
      <c r="AH23" s="24" t="str">
        <f>IF(AK23=0,"",SUM($E$6:$E$36,$I$6:$I$34,$M$6:$M$36,$Q$6:$Q$35,$U$6:$U$36,$Y$6:$Y$35,$AC$6:$AC$36,$AG$6:$AG$37,$AK$6:AK23))</f>
        <v/>
      </c>
      <c r="AI23" s="6" t="str">
        <f t="shared" si="17"/>
        <v>do</v>
      </c>
      <c r="AJ23" s="7">
        <f t="shared" si="33"/>
        <v>41900</v>
      </c>
      <c r="AK23" s="26">
        <f t="shared" si="18"/>
        <v>0</v>
      </c>
      <c r="AL23" s="24" t="str">
        <f>IF(AO23=0,"",SUM($E$6:$E$36,$I$6:$I$34,$M$6:$M$36,$Q$6:$Q$35,$U$6:$U$36,$Y$6:$Y$35,$AC$6:$AC$36,$AG$6:$AG$37,$AK$6:$AK$35,$AO$6:AO23))</f>
        <v/>
      </c>
      <c r="AM23" s="6" t="str">
        <f t="shared" si="19"/>
        <v>za</v>
      </c>
      <c r="AN23" s="7">
        <f t="shared" si="34"/>
        <v>41930</v>
      </c>
      <c r="AO23" s="26">
        <f t="shared" si="20"/>
        <v>0</v>
      </c>
      <c r="AP23" s="24" t="str">
        <f>IF(AS23=0,"",SUM($E$6:$E$36,$I$6:$I$34,$M$6:$M$36,$Q$6:$Q$35,$U$6:$U$36,$Y$6:$Y$35,$AC$6:$AC$36,$AG$6:$AG$37,$AK$6:$AK$35,$AO$6:$AO$36,$AS$6:AS23))</f>
        <v/>
      </c>
      <c r="AQ23" s="6" t="str">
        <f t="shared" si="21"/>
        <v>di</v>
      </c>
      <c r="AR23" s="7">
        <f t="shared" si="35"/>
        <v>41961</v>
      </c>
      <c r="AS23" s="26">
        <f t="shared" si="22"/>
        <v>0</v>
      </c>
      <c r="AT23" s="24" t="str">
        <f>IF(AW23=0,"",SUM($E$6:$E$36,$I$6:$I$34,$M$6:$M$36,$Q$6:$Q$35,$U$6:$U$36,$Y$6:$Y$35,$AC$6:$AC$36,$AG$6:$AG$37,$AK$6:$AK$35,$AO$6:$AO$36,$AS$6:$AS$35,$AW$6:AW23))</f>
        <v/>
      </c>
      <c r="AU23" s="6" t="str">
        <f t="shared" si="23"/>
        <v>do</v>
      </c>
      <c r="AV23" s="7">
        <f t="shared" si="36"/>
        <v>41991</v>
      </c>
      <c r="AW23" s="26">
        <f t="shared" si="24"/>
        <v>0</v>
      </c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</row>
    <row r="24" spans="1:76" ht="12" customHeight="1">
      <c r="A24" s="22"/>
      <c r="B24" s="24" t="str">
        <f>IF(E24=0,"",SUM($E$6:E24))</f>
        <v/>
      </c>
      <c r="C24" s="5" t="str">
        <f t="shared" si="1"/>
        <v>zo</v>
      </c>
      <c r="D24" s="7">
        <f t="shared" si="25"/>
        <v>41658</v>
      </c>
      <c r="E24" s="26">
        <f t="shared" si="37"/>
        <v>0</v>
      </c>
      <c r="F24" s="24" t="str">
        <f>IF(I24=0,"",SUM($E$6:$E$36,$I$6:I24))</f>
        <v/>
      </c>
      <c r="G24" s="6" t="str">
        <f t="shared" si="3"/>
        <v>wo</v>
      </c>
      <c r="H24" s="7">
        <f t="shared" si="26"/>
        <v>41689</v>
      </c>
      <c r="I24" s="26">
        <f t="shared" si="4"/>
        <v>0</v>
      </c>
      <c r="J24" s="24" t="str">
        <f>IF(M24=0,"",SUM($E$6:$E$36,$I$6:$I$34,$M$6:M24))</f>
        <v/>
      </c>
      <c r="K24" s="6" t="str">
        <f t="shared" si="5"/>
        <v>wo</v>
      </c>
      <c r="L24" s="7">
        <f t="shared" si="27"/>
        <v>41717</v>
      </c>
      <c r="M24" s="26">
        <f t="shared" si="6"/>
        <v>0</v>
      </c>
      <c r="N24" s="24" t="str">
        <f>IF(Q24=0,"",SUM($E$6:$E$36,$I$6:$I$34,$M$6:$M$36,$Q$6:Q24))</f>
        <v/>
      </c>
      <c r="O24" s="6" t="str">
        <f t="shared" si="7"/>
        <v>za</v>
      </c>
      <c r="P24" s="7">
        <f t="shared" si="28"/>
        <v>41748</v>
      </c>
      <c r="Q24" s="26">
        <f t="shared" si="8"/>
        <v>0</v>
      </c>
      <c r="R24" s="24">
        <f>IF(U24=0,"",SUM($E$6:$E$36,$I$6:$I$34,$M$6:$M$36,$Q$6:$Q$35,$U$6:U24))</f>
        <v>21</v>
      </c>
      <c r="S24" s="6" t="str">
        <f t="shared" si="9"/>
        <v>ma</v>
      </c>
      <c r="T24" s="7">
        <f t="shared" si="29"/>
        <v>41778</v>
      </c>
      <c r="U24" s="26">
        <f t="shared" si="10"/>
        <v>1</v>
      </c>
      <c r="V24" s="24" t="str">
        <f>IF(Y24=0,"",SUM($E$6:$E$36,$I$6:$I$34,$M$6:$M$36,$Q$6:$Q$35,$U$6:$U$36,$Y$6:Y24))</f>
        <v/>
      </c>
      <c r="W24" s="6" t="str">
        <f t="shared" si="11"/>
        <v>do</v>
      </c>
      <c r="X24" s="7">
        <f t="shared" si="30"/>
        <v>41809</v>
      </c>
      <c r="Y24" s="26">
        <f t="shared" si="12"/>
        <v>0</v>
      </c>
      <c r="Z24" s="24" t="str">
        <f>IF(AC24=0,"",SUM($E$6:$E$36,$I$6:$I$34,$M$6:$M$36,$Q$6:$Q$35,$U$6:$U$36,$Y$6:$Y$35,$AC$6:AC24))</f>
        <v/>
      </c>
      <c r="AA24" s="6" t="str">
        <f t="shared" si="13"/>
        <v>za</v>
      </c>
      <c r="AB24" s="7">
        <f t="shared" si="31"/>
        <v>41839</v>
      </c>
      <c r="AC24" s="26">
        <f t="shared" si="14"/>
        <v>0</v>
      </c>
      <c r="AD24" s="24" t="str">
        <f>IF(AG24=0,"",SUM($E$6:$E$36,$I$6:$I$34,$M$6:$M$36,$Q$6:$Q$35,$U$6:$U$36,$Y$6:$Y$35,$AC$6:$AC$36,$AG$6:AG24))</f>
        <v/>
      </c>
      <c r="AE24" s="6" t="str">
        <f t="shared" si="15"/>
        <v>di</v>
      </c>
      <c r="AF24" s="7">
        <f t="shared" si="32"/>
        <v>41870</v>
      </c>
      <c r="AG24" s="26">
        <f t="shared" si="16"/>
        <v>0</v>
      </c>
      <c r="AH24" s="24" t="str">
        <f>IF(AK24=0,"",SUM($E$6:$E$36,$I$6:$I$34,$M$6:$M$36,$Q$6:$Q$35,$U$6:$U$36,$Y$6:$Y$35,$AC$6:$AC$36,$AG$6:$AG$37,$AK$6:AK24))</f>
        <v/>
      </c>
      <c r="AI24" s="6" t="str">
        <f t="shared" si="17"/>
        <v>vr</v>
      </c>
      <c r="AJ24" s="7">
        <f t="shared" si="33"/>
        <v>41901</v>
      </c>
      <c r="AK24" s="26">
        <f t="shared" si="18"/>
        <v>0</v>
      </c>
      <c r="AL24" s="24" t="str">
        <f>IF(AO24=0,"",SUM($E$6:$E$36,$I$6:$I$34,$M$6:$M$36,$Q$6:$Q$35,$U$6:$U$36,$Y$6:$Y$35,$AC$6:$AC$36,$AG$6:$AG$37,$AK$6:$AK$35,$AO$6:AO24))</f>
        <v/>
      </c>
      <c r="AM24" s="6" t="str">
        <f t="shared" si="19"/>
        <v>zo</v>
      </c>
      <c r="AN24" s="7">
        <f t="shared" si="34"/>
        <v>41931</v>
      </c>
      <c r="AO24" s="26">
        <f t="shared" si="20"/>
        <v>0</v>
      </c>
      <c r="AP24" s="24" t="str">
        <f>IF(AS24=0,"",SUM($E$6:$E$36,$I$6:$I$34,$M$6:$M$36,$Q$6:$Q$35,$U$6:$U$36,$Y$6:$Y$35,$AC$6:$AC$36,$AG$6:$AG$37,$AK$6:$AK$35,$AO$6:$AO$36,$AS$6:AS24))</f>
        <v/>
      </c>
      <c r="AQ24" s="6" t="str">
        <f t="shared" si="21"/>
        <v>wo</v>
      </c>
      <c r="AR24" s="7">
        <f t="shared" si="35"/>
        <v>41962</v>
      </c>
      <c r="AS24" s="26">
        <f t="shared" si="22"/>
        <v>0</v>
      </c>
      <c r="AT24" s="24" t="str">
        <f>IF(AW24=0,"",SUM($E$6:$E$36,$I$6:$I$34,$M$6:$M$36,$Q$6:$Q$35,$U$6:$U$36,$Y$6:$Y$35,$AC$6:$AC$36,$AG$6:$AG$37,$AK$6:$AK$35,$AO$6:$AO$36,$AS$6:$AS$35,$AW$6:AW24))</f>
        <v/>
      </c>
      <c r="AU24" s="6" t="str">
        <f t="shared" si="23"/>
        <v>vr</v>
      </c>
      <c r="AV24" s="7">
        <f t="shared" si="36"/>
        <v>41992</v>
      </c>
      <c r="AW24" s="26">
        <f t="shared" si="24"/>
        <v>0</v>
      </c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</row>
    <row r="25" spans="1:76" ht="12" customHeight="1">
      <c r="A25" s="22"/>
      <c r="B25" s="24">
        <f>IF(E25=0,"",SUM($E$6:E25))</f>
        <v>4</v>
      </c>
      <c r="C25" s="5" t="str">
        <f t="shared" si="1"/>
        <v>ma</v>
      </c>
      <c r="D25" s="7">
        <f t="shared" si="25"/>
        <v>41659</v>
      </c>
      <c r="E25" s="26">
        <f t="shared" si="37"/>
        <v>1</v>
      </c>
      <c r="F25" s="24" t="str">
        <f>IF(I25=0,"",SUM($E$6:$E$36,$I$6:I25))</f>
        <v/>
      </c>
      <c r="G25" s="6" t="str">
        <f t="shared" si="3"/>
        <v>do</v>
      </c>
      <c r="H25" s="7">
        <f t="shared" si="26"/>
        <v>41690</v>
      </c>
      <c r="I25" s="26">
        <f t="shared" si="4"/>
        <v>0</v>
      </c>
      <c r="J25" s="24" t="str">
        <f>IF(M25=0,"",SUM($E$6:$E$36,$I$6:$I$34,$M$6:M25))</f>
        <v/>
      </c>
      <c r="K25" s="6" t="str">
        <f t="shared" si="5"/>
        <v>do</v>
      </c>
      <c r="L25" s="7">
        <f t="shared" si="27"/>
        <v>41718</v>
      </c>
      <c r="M25" s="26">
        <f t="shared" si="6"/>
        <v>0</v>
      </c>
      <c r="N25" s="24" t="str">
        <f>IF(Q25=0,"",SUM($E$6:$E$36,$I$6:$I$34,$M$6:$M$36,$Q$6:Q25))</f>
        <v/>
      </c>
      <c r="O25" s="6" t="str">
        <f t="shared" si="7"/>
        <v>zo</v>
      </c>
      <c r="P25" s="7">
        <f t="shared" si="28"/>
        <v>41749</v>
      </c>
      <c r="Q25" s="26">
        <f t="shared" si="8"/>
        <v>0</v>
      </c>
      <c r="R25" s="24" t="str">
        <f>IF(U25=0,"",SUM($E$6:$E$36,$I$6:$I$34,$M$6:$M$36,$Q$6:$Q$35,$U$6:U25))</f>
        <v/>
      </c>
      <c r="S25" s="6" t="str">
        <f t="shared" si="9"/>
        <v>di</v>
      </c>
      <c r="T25" s="7">
        <f t="shared" si="29"/>
        <v>41779</v>
      </c>
      <c r="U25" s="26">
        <f t="shared" si="10"/>
        <v>0</v>
      </c>
      <c r="V25" s="24" t="str">
        <f>IF(Y25=0,"",SUM($E$6:$E$36,$I$6:$I$34,$M$6:$M$36,$Q$6:$Q$35,$U$6:$U$36,$Y$6:Y25))</f>
        <v/>
      </c>
      <c r="W25" s="6" t="str">
        <f t="shared" si="11"/>
        <v>vr</v>
      </c>
      <c r="X25" s="7">
        <f t="shared" si="30"/>
        <v>41810</v>
      </c>
      <c r="Y25" s="26">
        <f t="shared" si="12"/>
        <v>0</v>
      </c>
      <c r="Z25" s="24" t="str">
        <f>IF(AC25=0,"",SUM($E$6:$E$36,$I$6:$I$34,$M$6:$M$36,$Q$6:$Q$35,$U$6:$U$36,$Y$6:$Y$35,$AC$6:AC25))</f>
        <v/>
      </c>
      <c r="AA25" s="6" t="str">
        <f t="shared" si="13"/>
        <v>zo</v>
      </c>
      <c r="AB25" s="7">
        <f t="shared" si="31"/>
        <v>41840</v>
      </c>
      <c r="AC25" s="26">
        <f t="shared" si="14"/>
        <v>0</v>
      </c>
      <c r="AD25" s="24" t="str">
        <f>IF(AG25=0,"",SUM($E$6:$E$36,$I$6:$I$34,$M$6:$M$36,$Q$6:$Q$35,$U$6:$U$36,$Y$6:$Y$35,$AC$6:$AC$36,$AG$6:AG25))</f>
        <v/>
      </c>
      <c r="AE25" s="6" t="str">
        <f t="shared" si="15"/>
        <v>wo</v>
      </c>
      <c r="AF25" s="7">
        <f t="shared" si="32"/>
        <v>41871</v>
      </c>
      <c r="AG25" s="26">
        <f t="shared" si="16"/>
        <v>0</v>
      </c>
      <c r="AH25" s="24" t="str">
        <f>IF(AK25=0,"",SUM($E$6:$E$36,$I$6:$I$34,$M$6:$M$36,$Q$6:$Q$35,$U$6:$U$36,$Y$6:$Y$35,$AC$6:$AC$36,$AG$6:$AG$37,$AK$6:AK25))</f>
        <v/>
      </c>
      <c r="AI25" s="6" t="str">
        <f t="shared" si="17"/>
        <v>za</v>
      </c>
      <c r="AJ25" s="7">
        <f t="shared" si="33"/>
        <v>41902</v>
      </c>
      <c r="AK25" s="26">
        <f t="shared" si="18"/>
        <v>0</v>
      </c>
      <c r="AL25" s="24">
        <f>IF(AO25=0,"",SUM($E$6:$E$36,$I$6:$I$34,$M$6:$M$36,$Q$6:$Q$35,$U$6:$U$36,$Y$6:$Y$35,$AC$6:$AC$36,$AG$6:$AG$37,$AK$6:$AK$35,$AO$6:AO25))</f>
        <v>43</v>
      </c>
      <c r="AM25" s="6" t="str">
        <f t="shared" si="19"/>
        <v>ma</v>
      </c>
      <c r="AN25" s="7">
        <f t="shared" si="34"/>
        <v>41932</v>
      </c>
      <c r="AO25" s="26">
        <f t="shared" si="20"/>
        <v>1</v>
      </c>
      <c r="AP25" s="24" t="str">
        <f>IF(AS25=0,"",SUM($E$6:$E$36,$I$6:$I$34,$M$6:$M$36,$Q$6:$Q$35,$U$6:$U$36,$Y$6:$Y$35,$AC$6:$AC$36,$AG$6:$AG$37,$AK$6:$AK$35,$AO$6:$AO$36,$AS$6:AS25))</f>
        <v/>
      </c>
      <c r="AQ25" s="6" t="str">
        <f t="shared" si="21"/>
        <v>do</v>
      </c>
      <c r="AR25" s="7">
        <f t="shared" si="35"/>
        <v>41963</v>
      </c>
      <c r="AS25" s="26">
        <f t="shared" si="22"/>
        <v>0</v>
      </c>
      <c r="AT25" s="24" t="str">
        <f>IF(AW25=0,"",SUM($E$6:$E$36,$I$6:$I$34,$M$6:$M$36,$Q$6:$Q$35,$U$6:$U$36,$Y$6:$Y$35,$AC$6:$AC$36,$AG$6:$AG$37,$AK$6:$AK$35,$AO$6:$AO$36,$AS$6:$AS$35,$AW$6:AW25))</f>
        <v/>
      </c>
      <c r="AU25" s="6" t="str">
        <f t="shared" si="23"/>
        <v>za</v>
      </c>
      <c r="AV25" s="7">
        <f t="shared" si="36"/>
        <v>41993</v>
      </c>
      <c r="AW25" s="26">
        <f t="shared" si="24"/>
        <v>0</v>
      </c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</row>
    <row r="26" spans="1:76" ht="12" customHeight="1">
      <c r="A26" s="22"/>
      <c r="B26" s="24" t="str">
        <f>IF(E26=0,"",SUM($E$6:E26))</f>
        <v/>
      </c>
      <c r="C26" s="5" t="str">
        <f t="shared" si="1"/>
        <v>di</v>
      </c>
      <c r="D26" s="7">
        <f t="shared" si="25"/>
        <v>41660</v>
      </c>
      <c r="E26" s="26">
        <f t="shared" si="37"/>
        <v>0</v>
      </c>
      <c r="F26" s="24" t="str">
        <f>IF(I26=0,"",SUM($E$6:$E$36,$I$6:I26))</f>
        <v/>
      </c>
      <c r="G26" s="6" t="str">
        <f t="shared" si="3"/>
        <v>vr</v>
      </c>
      <c r="H26" s="7">
        <f t="shared" si="26"/>
        <v>41691</v>
      </c>
      <c r="I26" s="26">
        <f t="shared" si="4"/>
        <v>0</v>
      </c>
      <c r="J26" s="24" t="str">
        <f>IF(M26=0,"",SUM($E$6:$E$36,$I$6:$I$34,$M$6:M26))</f>
        <v/>
      </c>
      <c r="K26" s="6" t="str">
        <f t="shared" si="5"/>
        <v>vr</v>
      </c>
      <c r="L26" s="7">
        <f t="shared" si="27"/>
        <v>41719</v>
      </c>
      <c r="M26" s="26">
        <f t="shared" si="6"/>
        <v>0</v>
      </c>
      <c r="N26" s="24">
        <f>IF(Q26=0,"",SUM($E$6:$E$36,$I$6:$I$34,$M$6:$M$36,$Q$6:Q26))</f>
        <v>17</v>
      </c>
      <c r="O26" s="6" t="str">
        <f t="shared" si="7"/>
        <v>ma</v>
      </c>
      <c r="P26" s="7">
        <f t="shared" si="28"/>
        <v>41750</v>
      </c>
      <c r="Q26" s="26">
        <f t="shared" si="8"/>
        <v>1</v>
      </c>
      <c r="R26" s="24" t="str">
        <f>IF(U26=0,"",SUM($E$6:$E$36,$I$6:$I$34,$M$6:$M$36,$Q$6:$Q$35,$U$6:U26))</f>
        <v/>
      </c>
      <c r="S26" s="6" t="str">
        <f t="shared" si="9"/>
        <v>wo</v>
      </c>
      <c r="T26" s="7">
        <f t="shared" si="29"/>
        <v>41780</v>
      </c>
      <c r="U26" s="26">
        <f t="shared" si="10"/>
        <v>0</v>
      </c>
      <c r="V26" s="24" t="str">
        <f>IF(Y26=0,"",SUM($E$6:$E$36,$I$6:$I$34,$M$6:$M$36,$Q$6:$Q$35,$U$6:$U$36,$Y$6:Y26))</f>
        <v/>
      </c>
      <c r="W26" s="6" t="str">
        <f t="shared" si="11"/>
        <v>za</v>
      </c>
      <c r="X26" s="7">
        <f t="shared" si="30"/>
        <v>41811</v>
      </c>
      <c r="Y26" s="26">
        <f t="shared" si="12"/>
        <v>0</v>
      </c>
      <c r="Z26" s="24">
        <f>IF(AC26=0,"",SUM($E$6:$E$36,$I$6:$I$34,$M$6:$M$36,$Q$6:$Q$35,$U$6:$U$36,$Y$6:$Y$35,$AC$6:AC26))</f>
        <v>30</v>
      </c>
      <c r="AA26" s="6" t="str">
        <f t="shared" si="13"/>
        <v>ma</v>
      </c>
      <c r="AB26" s="7">
        <f t="shared" si="31"/>
        <v>41841</v>
      </c>
      <c r="AC26" s="26">
        <f t="shared" si="14"/>
        <v>1</v>
      </c>
      <c r="AD26" s="24" t="str">
        <f>IF(AG26=0,"",SUM($E$6:$E$36,$I$6:$I$34,$M$6:$M$36,$Q$6:$Q$35,$U$6:$U$36,$Y$6:$Y$35,$AC$6:$AC$36,$AG$6:AG26))</f>
        <v/>
      </c>
      <c r="AE26" s="6" t="str">
        <f t="shared" si="15"/>
        <v>do</v>
      </c>
      <c r="AF26" s="7">
        <f t="shared" si="32"/>
        <v>41872</v>
      </c>
      <c r="AG26" s="26">
        <f t="shared" si="16"/>
        <v>0</v>
      </c>
      <c r="AH26" s="24" t="str">
        <f>IF(AK26=0,"",SUM($E$6:$E$36,$I$6:$I$34,$M$6:$M$36,$Q$6:$Q$35,$U$6:$U$36,$Y$6:$Y$35,$AC$6:$AC$36,$AG$6:$AG$37,$AK$6:AK26))</f>
        <v/>
      </c>
      <c r="AI26" s="6" t="str">
        <f t="shared" si="17"/>
        <v>zo</v>
      </c>
      <c r="AJ26" s="7">
        <f t="shared" si="33"/>
        <v>41903</v>
      </c>
      <c r="AK26" s="26">
        <f t="shared" si="18"/>
        <v>0</v>
      </c>
      <c r="AL26" s="24" t="str">
        <f>IF(AO26=0,"",SUM($E$6:$E$36,$I$6:$I$34,$M$6:$M$36,$Q$6:$Q$35,$U$6:$U$36,$Y$6:$Y$35,$AC$6:$AC$36,$AG$6:$AG$37,$AK$6:$AK$35,$AO$6:AO26))</f>
        <v/>
      </c>
      <c r="AM26" s="6" t="str">
        <f t="shared" si="19"/>
        <v>di</v>
      </c>
      <c r="AN26" s="7">
        <f t="shared" si="34"/>
        <v>41933</v>
      </c>
      <c r="AO26" s="26">
        <f t="shared" si="20"/>
        <v>0</v>
      </c>
      <c r="AP26" s="24" t="str">
        <f>IF(AS26=0,"",SUM($E$6:$E$36,$I$6:$I$34,$M$6:$M$36,$Q$6:$Q$35,$U$6:$U$36,$Y$6:$Y$35,$AC$6:$AC$36,$AG$6:$AG$37,$AK$6:$AK$35,$AO$6:$AO$36,$AS$6:AS26))</f>
        <v/>
      </c>
      <c r="AQ26" s="6" t="str">
        <f t="shared" si="21"/>
        <v>vr</v>
      </c>
      <c r="AR26" s="7">
        <f t="shared" si="35"/>
        <v>41964</v>
      </c>
      <c r="AS26" s="26">
        <f t="shared" si="22"/>
        <v>0</v>
      </c>
      <c r="AT26" s="24" t="str">
        <f>IF(AW26=0,"",SUM($E$6:$E$36,$I$6:$I$34,$M$6:$M$36,$Q$6:$Q$35,$U$6:$U$36,$Y$6:$Y$35,$AC$6:$AC$36,$AG$6:$AG$37,$AK$6:$AK$35,$AO$6:$AO$36,$AS$6:$AS$35,$AW$6:AW26))</f>
        <v/>
      </c>
      <c r="AU26" s="6" t="str">
        <f t="shared" si="23"/>
        <v>zo</v>
      </c>
      <c r="AV26" s="7">
        <f t="shared" si="36"/>
        <v>41994</v>
      </c>
      <c r="AW26" s="26">
        <f t="shared" si="24"/>
        <v>0</v>
      </c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</row>
    <row r="27" spans="1:76" ht="12" customHeight="1">
      <c r="A27" s="22"/>
      <c r="B27" s="24" t="str">
        <f>IF(E27=0,"",SUM($E$6:E27))</f>
        <v/>
      </c>
      <c r="C27" s="5" t="str">
        <f t="shared" si="1"/>
        <v>wo</v>
      </c>
      <c r="D27" s="7">
        <f t="shared" si="25"/>
        <v>41661</v>
      </c>
      <c r="E27" s="26">
        <f t="shared" si="37"/>
        <v>0</v>
      </c>
      <c r="F27" s="24" t="str">
        <f>IF(I27=0,"",SUM($E$6:$E$36,$I$6:I27))</f>
        <v/>
      </c>
      <c r="G27" s="6" t="str">
        <f t="shared" si="3"/>
        <v>za</v>
      </c>
      <c r="H27" s="7">
        <f t="shared" si="26"/>
        <v>41692</v>
      </c>
      <c r="I27" s="26">
        <f t="shared" si="4"/>
        <v>0</v>
      </c>
      <c r="J27" s="24" t="str">
        <f>IF(M27=0,"",SUM($E$6:$E$36,$I$6:$I$34,$M$6:M27))</f>
        <v/>
      </c>
      <c r="K27" s="6" t="str">
        <f t="shared" si="5"/>
        <v>za</v>
      </c>
      <c r="L27" s="7">
        <f t="shared" si="27"/>
        <v>41720</v>
      </c>
      <c r="M27" s="26">
        <f t="shared" si="6"/>
        <v>0</v>
      </c>
      <c r="N27" s="24" t="str">
        <f>IF(Q27=0,"",SUM($E$6:$E$36,$I$6:$I$34,$M$6:$M$36,$Q$6:Q27))</f>
        <v/>
      </c>
      <c r="O27" s="6" t="str">
        <f t="shared" si="7"/>
        <v>di</v>
      </c>
      <c r="P27" s="7">
        <f t="shared" si="28"/>
        <v>41751</v>
      </c>
      <c r="Q27" s="26">
        <f t="shared" si="8"/>
        <v>0</v>
      </c>
      <c r="R27" s="24" t="str">
        <f>IF(U27=0,"",SUM($E$6:$E$36,$I$6:$I$34,$M$6:$M$36,$Q$6:$Q$35,$U$6:U27))</f>
        <v/>
      </c>
      <c r="S27" s="6" t="str">
        <f t="shared" si="9"/>
        <v>do</v>
      </c>
      <c r="T27" s="7">
        <f t="shared" si="29"/>
        <v>41781</v>
      </c>
      <c r="U27" s="26">
        <f t="shared" si="10"/>
        <v>0</v>
      </c>
      <c r="V27" s="24" t="str">
        <f>IF(Y27=0,"",SUM($E$6:$E$36,$I$6:$I$34,$M$6:$M$36,$Q$6:$Q$35,$U$6:$U$36,$Y$6:Y27))</f>
        <v/>
      </c>
      <c r="W27" s="6" t="str">
        <f t="shared" si="11"/>
        <v>zo</v>
      </c>
      <c r="X27" s="7">
        <f t="shared" si="30"/>
        <v>41812</v>
      </c>
      <c r="Y27" s="26">
        <f t="shared" si="12"/>
        <v>0</v>
      </c>
      <c r="Z27" s="24" t="str">
        <f>IF(AC27=0,"",SUM($E$6:$E$36,$I$6:$I$34,$M$6:$M$36,$Q$6:$Q$35,$U$6:$U$36,$Y$6:$Y$35,$AC$6:AC27))</f>
        <v/>
      </c>
      <c r="AA27" s="6" t="str">
        <f t="shared" si="13"/>
        <v>di</v>
      </c>
      <c r="AB27" s="7">
        <f t="shared" si="31"/>
        <v>41842</v>
      </c>
      <c r="AC27" s="26">
        <f t="shared" si="14"/>
        <v>0</v>
      </c>
      <c r="AD27" s="24" t="str">
        <f>IF(AG27=0,"",SUM($E$6:$E$36,$I$6:$I$34,$M$6:$M$36,$Q$6:$Q$35,$U$6:$U$36,$Y$6:$Y$35,$AC$6:$AC$36,$AG$6:AG27))</f>
        <v/>
      </c>
      <c r="AE27" s="6" t="str">
        <f t="shared" si="15"/>
        <v>vr</v>
      </c>
      <c r="AF27" s="7">
        <f t="shared" si="32"/>
        <v>41873</v>
      </c>
      <c r="AG27" s="26">
        <f t="shared" si="16"/>
        <v>0</v>
      </c>
      <c r="AH27" s="24">
        <f>IF(AK27=0,"",SUM($E$6:$E$36,$I$6:$I$34,$M$6:$M$36,$Q$6:$Q$35,$U$6:$U$36,$Y$6:$Y$35,$AC$6:$AC$36,$AG$6:$AG$37,$AK$6:AK27))</f>
        <v>39</v>
      </c>
      <c r="AI27" s="6" t="str">
        <f t="shared" si="17"/>
        <v>ma</v>
      </c>
      <c r="AJ27" s="7">
        <f t="shared" si="33"/>
        <v>41904</v>
      </c>
      <c r="AK27" s="26">
        <f t="shared" si="18"/>
        <v>1</v>
      </c>
      <c r="AL27" s="24" t="str">
        <f>IF(AO27=0,"",SUM($E$6:$E$36,$I$6:$I$34,$M$6:$M$36,$Q$6:$Q$35,$U$6:$U$36,$Y$6:$Y$35,$AC$6:$AC$36,$AG$6:$AG$37,$AK$6:$AK$35,$AO$6:AO27))</f>
        <v/>
      </c>
      <c r="AM27" s="6" t="str">
        <f t="shared" si="19"/>
        <v>wo</v>
      </c>
      <c r="AN27" s="7">
        <f t="shared" si="34"/>
        <v>41934</v>
      </c>
      <c r="AO27" s="26">
        <f t="shared" si="20"/>
        <v>0</v>
      </c>
      <c r="AP27" s="24" t="str">
        <f>IF(AS27=0,"",SUM($E$6:$E$36,$I$6:$I$34,$M$6:$M$36,$Q$6:$Q$35,$U$6:$U$36,$Y$6:$Y$35,$AC$6:$AC$36,$AG$6:$AG$37,$AK$6:$AK$35,$AO$6:$AO$36,$AS$6:AS27))</f>
        <v/>
      </c>
      <c r="AQ27" s="6" t="str">
        <f t="shared" si="21"/>
        <v>za</v>
      </c>
      <c r="AR27" s="7">
        <f t="shared" si="35"/>
        <v>41965</v>
      </c>
      <c r="AS27" s="26">
        <f t="shared" si="22"/>
        <v>0</v>
      </c>
      <c r="AT27" s="24">
        <f>IF(AW27=0,"",SUM($E$6:$E$36,$I$6:$I$34,$M$6:$M$36,$Q$6:$Q$35,$U$6:$U$36,$Y$6:$Y$35,$AC$6:$AC$36,$AG$6:$AG$37,$AK$6:$AK$35,$AO$6:$AO$36,$AS$6:$AS$35,$AW$6:AW27))</f>
        <v>52</v>
      </c>
      <c r="AU27" s="6" t="str">
        <f t="shared" si="23"/>
        <v>ma</v>
      </c>
      <c r="AV27" s="7">
        <f t="shared" si="36"/>
        <v>41995</v>
      </c>
      <c r="AW27" s="26">
        <f t="shared" si="24"/>
        <v>1</v>
      </c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</row>
    <row r="28" spans="1:76" ht="12" customHeight="1">
      <c r="A28" s="22"/>
      <c r="B28" s="24" t="str">
        <f>IF(E28=0,"",SUM($E$6:E28))</f>
        <v/>
      </c>
      <c r="C28" s="5" t="str">
        <f t="shared" si="1"/>
        <v>do</v>
      </c>
      <c r="D28" s="7">
        <f t="shared" si="25"/>
        <v>41662</v>
      </c>
      <c r="E28" s="26">
        <f t="shared" si="37"/>
        <v>0</v>
      </c>
      <c r="F28" s="24" t="str">
        <f>IF(I28=0,"",SUM($E$6:$E$36,$I$6:I28))</f>
        <v/>
      </c>
      <c r="G28" s="6" t="str">
        <f t="shared" si="3"/>
        <v>zo</v>
      </c>
      <c r="H28" s="7">
        <f t="shared" si="26"/>
        <v>41693</v>
      </c>
      <c r="I28" s="26">
        <f t="shared" si="4"/>
        <v>0</v>
      </c>
      <c r="J28" s="24" t="str">
        <f>IF(M28=0,"",SUM($E$6:$E$36,$I$6:$I$34,$M$6:M28))</f>
        <v/>
      </c>
      <c r="K28" s="6" t="str">
        <f t="shared" si="5"/>
        <v>zo</v>
      </c>
      <c r="L28" s="7">
        <f t="shared" si="27"/>
        <v>41721</v>
      </c>
      <c r="M28" s="26">
        <f t="shared" si="6"/>
        <v>0</v>
      </c>
      <c r="N28" s="24" t="str">
        <f>IF(Q28=0,"",SUM($E$6:$E$36,$I$6:$I$34,$M$6:$M$36,$Q$6:Q28))</f>
        <v/>
      </c>
      <c r="O28" s="6" t="str">
        <f t="shared" si="7"/>
        <v>wo</v>
      </c>
      <c r="P28" s="7">
        <f t="shared" si="28"/>
        <v>41752</v>
      </c>
      <c r="Q28" s="26">
        <f t="shared" si="8"/>
        <v>0</v>
      </c>
      <c r="R28" s="24" t="str">
        <f>IF(U28=0,"",SUM($E$6:$E$36,$I$6:$I$34,$M$6:$M$36,$Q$6:$Q$35,$U$6:U28))</f>
        <v/>
      </c>
      <c r="S28" s="6" t="str">
        <f t="shared" si="9"/>
        <v>vr</v>
      </c>
      <c r="T28" s="7">
        <f t="shared" si="29"/>
        <v>41782</v>
      </c>
      <c r="U28" s="26">
        <f t="shared" si="10"/>
        <v>0</v>
      </c>
      <c r="V28" s="24">
        <f>IF(Y28=0,"",SUM($E$6:$E$36,$I$6:$I$34,$M$6:$M$36,$Q$6:$Q$35,$U$6:$U$36,$Y$6:Y28))</f>
        <v>26</v>
      </c>
      <c r="W28" s="6" t="str">
        <f t="shared" si="11"/>
        <v>ma</v>
      </c>
      <c r="X28" s="7">
        <f t="shared" si="30"/>
        <v>41813</v>
      </c>
      <c r="Y28" s="26">
        <f t="shared" si="12"/>
        <v>1</v>
      </c>
      <c r="Z28" s="24" t="str">
        <f>IF(AC28=0,"",SUM($E$6:$E$36,$I$6:$I$34,$M$6:$M$36,$Q$6:$Q$35,$U$6:$U$36,$Y$6:$Y$35,$AC$6:AC28))</f>
        <v/>
      </c>
      <c r="AA28" s="6" t="str">
        <f t="shared" si="13"/>
        <v>wo</v>
      </c>
      <c r="AB28" s="7">
        <f t="shared" si="31"/>
        <v>41843</v>
      </c>
      <c r="AC28" s="26">
        <f t="shared" si="14"/>
        <v>0</v>
      </c>
      <c r="AD28" s="24" t="str">
        <f>IF(AG28=0,"",SUM($E$6:$E$36,$I$6:$I$34,$M$6:$M$36,$Q$6:$Q$35,$U$6:$U$36,$Y$6:$Y$35,$AC$6:$AC$36,$AG$6:AG28))</f>
        <v/>
      </c>
      <c r="AE28" s="6" t="str">
        <f t="shared" si="15"/>
        <v>za</v>
      </c>
      <c r="AF28" s="7">
        <f t="shared" si="32"/>
        <v>41874</v>
      </c>
      <c r="AG28" s="26">
        <f t="shared" si="16"/>
        <v>0</v>
      </c>
      <c r="AH28" s="24" t="str">
        <f>IF(AK28=0,"",SUM($E$6:$E$36,$I$6:$I$34,$M$6:$M$36,$Q$6:$Q$35,$U$6:$U$36,$Y$6:$Y$35,$AC$6:$AC$36,$AG$6:$AG$37,$AK$6:AK28))</f>
        <v/>
      </c>
      <c r="AI28" s="6" t="str">
        <f t="shared" si="17"/>
        <v>di</v>
      </c>
      <c r="AJ28" s="7">
        <f t="shared" si="33"/>
        <v>41905</v>
      </c>
      <c r="AK28" s="26">
        <f t="shared" si="18"/>
        <v>0</v>
      </c>
      <c r="AL28" s="24" t="str">
        <f>IF(AO28=0,"",SUM($E$6:$E$36,$I$6:$I$34,$M$6:$M$36,$Q$6:$Q$35,$U$6:$U$36,$Y$6:$Y$35,$AC$6:$AC$36,$AG$6:$AG$37,$AK$6:$AK$35,$AO$6:AO28))</f>
        <v/>
      </c>
      <c r="AM28" s="6" t="str">
        <f t="shared" si="19"/>
        <v>do</v>
      </c>
      <c r="AN28" s="7">
        <f t="shared" si="34"/>
        <v>41935</v>
      </c>
      <c r="AO28" s="26">
        <f t="shared" si="20"/>
        <v>0</v>
      </c>
      <c r="AP28" s="24" t="str">
        <f>IF(AS28=0,"",SUM($E$6:$E$36,$I$6:$I$34,$M$6:$M$36,$Q$6:$Q$35,$U$6:$U$36,$Y$6:$Y$35,$AC$6:$AC$36,$AG$6:$AG$37,$AK$6:$AK$35,$AO$6:$AO$36,$AS$6:AS28))</f>
        <v/>
      </c>
      <c r="AQ28" s="6" t="str">
        <f t="shared" si="21"/>
        <v>zo</v>
      </c>
      <c r="AR28" s="7">
        <f t="shared" si="35"/>
        <v>41966</v>
      </c>
      <c r="AS28" s="26">
        <f t="shared" si="22"/>
        <v>0</v>
      </c>
      <c r="AT28" s="24" t="str">
        <f>IF(AW28=0,"",SUM($E$6:$E$36,$I$6:$I$34,$M$6:$M$36,$Q$6:$Q$35,$U$6:$U$36,$Y$6:$Y$35,$AC$6:$AC$36,$AG$6:$AG$37,$AK$6:$AK$35,$AO$6:$AO$36,$AS$6:$AS$35,$AW$6:AW28))</f>
        <v/>
      </c>
      <c r="AU28" s="6" t="str">
        <f t="shared" si="23"/>
        <v>di</v>
      </c>
      <c r="AV28" s="7">
        <f t="shared" si="36"/>
        <v>41996</v>
      </c>
      <c r="AW28" s="26">
        <f t="shared" si="24"/>
        <v>0</v>
      </c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</row>
    <row r="29" spans="1:76" ht="12" customHeight="1">
      <c r="A29" s="22"/>
      <c r="B29" s="24" t="str">
        <f>IF(E29=0,"",SUM($E$6:E29))</f>
        <v/>
      </c>
      <c r="C29" s="5" t="str">
        <f t="shared" si="1"/>
        <v>vr</v>
      </c>
      <c r="D29" s="7">
        <f t="shared" si="25"/>
        <v>41663</v>
      </c>
      <c r="E29" s="26">
        <f t="shared" si="37"/>
        <v>0</v>
      </c>
      <c r="F29" s="24">
        <f>IF(I29=0,"",SUM($E$6:$E$36,$I$6:I29))</f>
        <v>9</v>
      </c>
      <c r="G29" s="6" t="str">
        <f t="shared" si="3"/>
        <v>ma</v>
      </c>
      <c r="H29" s="7">
        <f t="shared" si="26"/>
        <v>41694</v>
      </c>
      <c r="I29" s="26">
        <f t="shared" si="4"/>
        <v>1</v>
      </c>
      <c r="J29" s="24">
        <f>IF(M29=0,"",SUM($E$6:$E$36,$I$6:$I$34,$M$6:M29))</f>
        <v>13</v>
      </c>
      <c r="K29" s="6" t="str">
        <f t="shared" si="5"/>
        <v>ma</v>
      </c>
      <c r="L29" s="7">
        <f t="shared" si="27"/>
        <v>41722</v>
      </c>
      <c r="M29" s="26">
        <f t="shared" si="6"/>
        <v>1</v>
      </c>
      <c r="N29" s="24" t="str">
        <f>IF(Q29=0,"",SUM($E$6:$E$36,$I$6:$I$34,$M$6:$M$36,$Q$6:Q29))</f>
        <v/>
      </c>
      <c r="O29" s="6" t="str">
        <f t="shared" si="7"/>
        <v>do</v>
      </c>
      <c r="P29" s="7">
        <f t="shared" si="28"/>
        <v>41753</v>
      </c>
      <c r="Q29" s="26">
        <f t="shared" si="8"/>
        <v>0</v>
      </c>
      <c r="R29" s="24" t="str">
        <f>IF(U29=0,"",SUM($E$6:$E$36,$I$6:$I$34,$M$6:$M$36,$Q$6:$Q$35,$U$6:U29))</f>
        <v/>
      </c>
      <c r="S29" s="6" t="str">
        <f t="shared" si="9"/>
        <v>za</v>
      </c>
      <c r="T29" s="7">
        <f t="shared" si="29"/>
        <v>41783</v>
      </c>
      <c r="U29" s="26">
        <f t="shared" si="10"/>
        <v>0</v>
      </c>
      <c r="V29" s="24" t="str">
        <f>IF(Y29=0,"",SUM($E$6:$E$36,$I$6:$I$34,$M$6:$M$36,$Q$6:$Q$35,$U$6:$U$36,$Y$6:Y29))</f>
        <v/>
      </c>
      <c r="W29" s="6" t="str">
        <f t="shared" si="11"/>
        <v>di</v>
      </c>
      <c r="X29" s="7">
        <f t="shared" si="30"/>
        <v>41814</v>
      </c>
      <c r="Y29" s="26">
        <f t="shared" si="12"/>
        <v>0</v>
      </c>
      <c r="Z29" s="24" t="str">
        <f>IF(AC29=0,"",SUM($E$6:$E$36,$I$6:$I$34,$M$6:$M$36,$Q$6:$Q$35,$U$6:$U$36,$Y$6:$Y$35,$AC$6:AC29))</f>
        <v/>
      </c>
      <c r="AA29" s="6" t="str">
        <f t="shared" si="13"/>
        <v>do</v>
      </c>
      <c r="AB29" s="7">
        <f t="shared" si="31"/>
        <v>41844</v>
      </c>
      <c r="AC29" s="26">
        <f t="shared" si="14"/>
        <v>0</v>
      </c>
      <c r="AD29" s="24" t="str">
        <f>IF(AG29=0,"",SUM($E$6:$E$36,$I$6:$I$34,$M$6:$M$36,$Q$6:$Q$35,$U$6:$U$36,$Y$6:$Y$35,$AC$6:$AC$36,$AG$6:AG29))</f>
        <v/>
      </c>
      <c r="AE29" s="6" t="str">
        <f t="shared" si="15"/>
        <v>zo</v>
      </c>
      <c r="AF29" s="7">
        <f t="shared" si="32"/>
        <v>41875</v>
      </c>
      <c r="AG29" s="26">
        <f t="shared" si="16"/>
        <v>0</v>
      </c>
      <c r="AH29" s="24" t="str">
        <f>IF(AK29=0,"",SUM($E$6:$E$36,$I$6:$I$34,$M$6:$M$36,$Q$6:$Q$35,$U$6:$U$36,$Y$6:$Y$35,$AC$6:$AC$36,$AG$6:$AG$37,$AK$6:AK29))</f>
        <v/>
      </c>
      <c r="AI29" s="6" t="str">
        <f t="shared" si="17"/>
        <v>wo</v>
      </c>
      <c r="AJ29" s="7">
        <f t="shared" si="33"/>
        <v>41906</v>
      </c>
      <c r="AK29" s="26">
        <f t="shared" si="18"/>
        <v>0</v>
      </c>
      <c r="AL29" s="24" t="str">
        <f>IF(AO29=0,"",SUM($E$6:$E$36,$I$6:$I$34,$M$6:$M$36,$Q$6:$Q$35,$U$6:$U$36,$Y$6:$Y$35,$AC$6:$AC$36,$AG$6:$AG$37,$AK$6:$AK$35,$AO$6:AO29))</f>
        <v/>
      </c>
      <c r="AM29" s="6" t="str">
        <f t="shared" si="19"/>
        <v>vr</v>
      </c>
      <c r="AN29" s="7">
        <f t="shared" si="34"/>
        <v>41936</v>
      </c>
      <c r="AO29" s="26">
        <f t="shared" si="20"/>
        <v>0</v>
      </c>
      <c r="AP29" s="24">
        <f>IF(AS29=0,"",SUM($E$6:$E$36,$I$6:$I$34,$M$6:$M$36,$Q$6:$Q$35,$U$6:$U$36,$Y$6:$Y$35,$AC$6:$AC$36,$AG$6:$AG$37,$AK$6:$AK$35,$AO$6:$AO$36,$AS$6:AS29))</f>
        <v>48</v>
      </c>
      <c r="AQ29" s="6" t="str">
        <f t="shared" si="21"/>
        <v>ma</v>
      </c>
      <c r="AR29" s="7">
        <f t="shared" si="35"/>
        <v>41967</v>
      </c>
      <c r="AS29" s="26">
        <f t="shared" si="22"/>
        <v>1</v>
      </c>
      <c r="AT29" s="24" t="str">
        <f>IF(AW29=0,"",SUM($E$6:$E$36,$I$6:$I$34,$M$6:$M$36,$Q$6:$Q$35,$U$6:$U$36,$Y$6:$Y$35,$AC$6:$AC$36,$AG$6:$AG$37,$AK$6:$AK$35,$AO$6:$AO$36,$AS$6:$AS$35,$AW$6:AW29))</f>
        <v/>
      </c>
      <c r="AU29" s="6" t="str">
        <f t="shared" si="23"/>
        <v>wo</v>
      </c>
      <c r="AV29" s="7">
        <f t="shared" si="36"/>
        <v>41997</v>
      </c>
      <c r="AW29" s="26">
        <f t="shared" si="24"/>
        <v>0</v>
      </c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</row>
    <row r="30" spans="1:76" ht="12" customHeight="1">
      <c r="A30" s="22"/>
      <c r="B30" s="24" t="str">
        <f>IF(E30=0,"",SUM($E$6:E30))</f>
        <v/>
      </c>
      <c r="C30" s="5" t="str">
        <f t="shared" si="1"/>
        <v>za</v>
      </c>
      <c r="D30" s="7">
        <f t="shared" si="25"/>
        <v>41664</v>
      </c>
      <c r="E30" s="26">
        <f t="shared" si="37"/>
        <v>0</v>
      </c>
      <c r="F30" s="24" t="str">
        <f>IF(I30=0,"",SUM($E$6:$E$36,$I$6:I30))</f>
        <v/>
      </c>
      <c r="G30" s="6" t="str">
        <f t="shared" si="3"/>
        <v>di</v>
      </c>
      <c r="H30" s="7">
        <f t="shared" si="26"/>
        <v>41695</v>
      </c>
      <c r="I30" s="26">
        <f t="shared" si="4"/>
        <v>0</v>
      </c>
      <c r="J30" s="24" t="str">
        <f>IF(M30=0,"",SUM($E$6:$E$36,$I$6:$I$34,$M$6:M30))</f>
        <v/>
      </c>
      <c r="K30" s="6" t="str">
        <f t="shared" si="5"/>
        <v>di</v>
      </c>
      <c r="L30" s="7">
        <f t="shared" si="27"/>
        <v>41723</v>
      </c>
      <c r="M30" s="26">
        <f t="shared" si="6"/>
        <v>0</v>
      </c>
      <c r="N30" s="24" t="str">
        <f>IF(Q30=0,"",SUM($E$6:$E$36,$I$6:$I$34,$M$6:$M$36,$Q$6:Q30))</f>
        <v/>
      </c>
      <c r="O30" s="6" t="str">
        <f t="shared" si="7"/>
        <v>vr</v>
      </c>
      <c r="P30" s="7">
        <f t="shared" si="28"/>
        <v>41754</v>
      </c>
      <c r="Q30" s="26">
        <f t="shared" si="8"/>
        <v>0</v>
      </c>
      <c r="R30" s="24" t="str">
        <f>IF(U30=0,"",SUM($E$6:$E$36,$I$6:$I$34,$M$6:$M$36,$Q$6:$Q$35,$U$6:U30))</f>
        <v/>
      </c>
      <c r="S30" s="6" t="str">
        <f t="shared" si="9"/>
        <v>zo</v>
      </c>
      <c r="T30" s="7">
        <f t="shared" si="29"/>
        <v>41784</v>
      </c>
      <c r="U30" s="26">
        <f t="shared" si="10"/>
        <v>0</v>
      </c>
      <c r="V30" s="24" t="str">
        <f>IF(Y30=0,"",SUM($E$6:$E$36,$I$6:$I$34,$M$6:$M$36,$Q$6:$Q$35,$U$6:$U$36,$Y$6:Y30))</f>
        <v/>
      </c>
      <c r="W30" s="6" t="str">
        <f t="shared" si="11"/>
        <v>wo</v>
      </c>
      <c r="X30" s="7">
        <f t="shared" si="30"/>
        <v>41815</v>
      </c>
      <c r="Y30" s="26">
        <f t="shared" si="12"/>
        <v>0</v>
      </c>
      <c r="Z30" s="24" t="str">
        <f>IF(AC30=0,"",SUM($E$6:$E$36,$I$6:$I$34,$M$6:$M$36,$Q$6:$Q$35,$U$6:$U$36,$Y$6:$Y$35,$AC$6:AC30))</f>
        <v/>
      </c>
      <c r="AA30" s="6" t="str">
        <f t="shared" si="13"/>
        <v>vr</v>
      </c>
      <c r="AB30" s="7">
        <f t="shared" si="31"/>
        <v>41845</v>
      </c>
      <c r="AC30" s="26">
        <f t="shared" si="14"/>
        <v>0</v>
      </c>
      <c r="AD30" s="24">
        <f>IF(AG30=0,"",SUM($E$6:$E$36,$I$6:$I$34,$M$6:$M$36,$Q$6:$Q$35,$U$6:$U$36,$Y$6:$Y$35,$AC$6:$AC$36,$AG$6:AG30))</f>
        <v>35</v>
      </c>
      <c r="AE30" s="6" t="str">
        <f t="shared" si="15"/>
        <v>ma</v>
      </c>
      <c r="AF30" s="7">
        <f t="shared" si="32"/>
        <v>41876</v>
      </c>
      <c r="AG30" s="26">
        <f t="shared" si="16"/>
        <v>1</v>
      </c>
      <c r="AH30" s="24" t="str">
        <f>IF(AK30=0,"",SUM($E$6:$E$36,$I$6:$I$34,$M$6:$M$36,$Q$6:$Q$35,$U$6:$U$36,$Y$6:$Y$35,$AC$6:$AC$36,$AG$6:$AG$37,$AK$6:AK30))</f>
        <v/>
      </c>
      <c r="AI30" s="6" t="str">
        <f t="shared" si="17"/>
        <v>do</v>
      </c>
      <c r="AJ30" s="7">
        <f t="shared" si="33"/>
        <v>41907</v>
      </c>
      <c r="AK30" s="26">
        <f t="shared" si="18"/>
        <v>0</v>
      </c>
      <c r="AL30" s="24" t="str">
        <f>IF(AO30=0,"",SUM($E$6:$E$36,$I$6:$I$34,$M$6:$M$36,$Q$6:$Q$35,$U$6:$U$36,$Y$6:$Y$35,$AC$6:$AC$36,$AG$6:$AG$37,$AK$6:$AK$35,$AO$6:AO30))</f>
        <v/>
      </c>
      <c r="AM30" s="6" t="str">
        <f t="shared" si="19"/>
        <v>za</v>
      </c>
      <c r="AN30" s="7">
        <f t="shared" si="34"/>
        <v>41937</v>
      </c>
      <c r="AO30" s="26">
        <f t="shared" si="20"/>
        <v>0</v>
      </c>
      <c r="AP30" s="24" t="str">
        <f>IF(AS30=0,"",SUM($E$6:$E$36,$I$6:$I$34,$M$6:$M$36,$Q$6:$Q$35,$U$6:$U$36,$Y$6:$Y$35,$AC$6:$AC$36,$AG$6:$AG$37,$AK$6:$AK$35,$AO$6:$AO$36,$AS$6:AS30))</f>
        <v/>
      </c>
      <c r="AQ30" s="6" t="str">
        <f t="shared" si="21"/>
        <v>di</v>
      </c>
      <c r="AR30" s="7">
        <f t="shared" si="35"/>
        <v>41968</v>
      </c>
      <c r="AS30" s="26">
        <f t="shared" si="22"/>
        <v>0</v>
      </c>
      <c r="AT30" s="24" t="str">
        <f>IF(AW30=0,"",SUM($E$6:$E$36,$I$6:$I$34,$M$6:$M$36,$Q$6:$Q$35,$U$6:$U$36,$Y$6:$Y$35,$AC$6:$AC$36,$AG$6:$AG$37,$AK$6:$AK$35,$AO$6:$AO$36,$AS$6:$AS$35,$AW$6:AW30))</f>
        <v/>
      </c>
      <c r="AU30" s="6" t="str">
        <f t="shared" si="23"/>
        <v>do</v>
      </c>
      <c r="AV30" s="7">
        <f t="shared" si="36"/>
        <v>41998</v>
      </c>
      <c r="AW30" s="26">
        <f t="shared" si="24"/>
        <v>0</v>
      </c>
      <c r="AX30" s="18"/>
      <c r="AY30" s="18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</row>
    <row r="31" spans="1:76" ht="12" customHeight="1">
      <c r="A31" s="22"/>
      <c r="B31" s="24" t="str">
        <f>IF(E31=0,"",SUM($E$6:E31))</f>
        <v/>
      </c>
      <c r="C31" s="5" t="str">
        <f t="shared" si="1"/>
        <v>zo</v>
      </c>
      <c r="D31" s="7">
        <f t="shared" si="25"/>
        <v>41665</v>
      </c>
      <c r="E31" s="26">
        <f t="shared" si="37"/>
        <v>0</v>
      </c>
      <c r="F31" s="24" t="str">
        <f>IF(I31=0,"",SUM($E$6:$E$36,$I$6:I31))</f>
        <v/>
      </c>
      <c r="G31" s="6" t="str">
        <f t="shared" si="3"/>
        <v>wo</v>
      </c>
      <c r="H31" s="7">
        <f t="shared" si="26"/>
        <v>41696</v>
      </c>
      <c r="I31" s="26">
        <f t="shared" si="4"/>
        <v>0</v>
      </c>
      <c r="J31" s="24" t="str">
        <f>IF(M31=0,"",SUM($E$6:$E$36,$I$6:$I$34,$M$6:M31))</f>
        <v/>
      </c>
      <c r="K31" s="6" t="str">
        <f t="shared" si="5"/>
        <v>wo</v>
      </c>
      <c r="L31" s="7">
        <f t="shared" si="27"/>
        <v>41724</v>
      </c>
      <c r="M31" s="26">
        <f t="shared" si="6"/>
        <v>0</v>
      </c>
      <c r="N31" s="24" t="str">
        <f>IF(Q31=0,"",SUM($E$6:$E$36,$I$6:$I$34,$M$6:$M$36,$Q$6:Q31))</f>
        <v/>
      </c>
      <c r="O31" s="6" t="str">
        <f t="shared" si="7"/>
        <v>za</v>
      </c>
      <c r="P31" s="7">
        <f t="shared" si="28"/>
        <v>41755</v>
      </c>
      <c r="Q31" s="26">
        <f t="shared" si="8"/>
        <v>0</v>
      </c>
      <c r="R31" s="24">
        <f>IF(U31=0,"",SUM($E$6:$E$36,$I$6:$I$34,$M$6:$M$36,$Q$6:$Q$35,$U$6:U31))</f>
        <v>22</v>
      </c>
      <c r="S31" s="6" t="str">
        <f t="shared" si="9"/>
        <v>ma</v>
      </c>
      <c r="T31" s="7">
        <f t="shared" si="29"/>
        <v>41785</v>
      </c>
      <c r="U31" s="26">
        <f t="shared" si="10"/>
        <v>1</v>
      </c>
      <c r="V31" s="24" t="str">
        <f>IF(Y31=0,"",SUM($E$6:$E$36,$I$6:$I$34,$M$6:$M$36,$Q$6:$Q$35,$U$6:$U$36,$Y$6:Y31))</f>
        <v/>
      </c>
      <c r="W31" s="6" t="str">
        <f t="shared" si="11"/>
        <v>do</v>
      </c>
      <c r="X31" s="7">
        <f t="shared" si="30"/>
        <v>41816</v>
      </c>
      <c r="Y31" s="26">
        <f t="shared" si="12"/>
        <v>0</v>
      </c>
      <c r="Z31" s="24" t="str">
        <f>IF(AC31=0,"",SUM($E$6:$E$36,$I$6:$I$34,$M$6:$M$36,$Q$6:$Q$35,$U$6:$U$36,$Y$6:$Y$35,$AC$6:AC31))</f>
        <v/>
      </c>
      <c r="AA31" s="6" t="str">
        <f t="shared" si="13"/>
        <v>za</v>
      </c>
      <c r="AB31" s="7">
        <f t="shared" si="31"/>
        <v>41846</v>
      </c>
      <c r="AC31" s="26">
        <f t="shared" si="14"/>
        <v>0</v>
      </c>
      <c r="AD31" s="24" t="str">
        <f>IF(AG31=0,"",SUM($E$6:$E$36,$I$6:$I$34,$M$6:$M$36,$Q$6:$Q$35,$U$6:$U$36,$Y$6:$Y$35,$AC$6:$AC$36,$AG$6:AG31))</f>
        <v/>
      </c>
      <c r="AE31" s="6" t="str">
        <f t="shared" si="15"/>
        <v>di</v>
      </c>
      <c r="AF31" s="7">
        <f t="shared" si="32"/>
        <v>41877</v>
      </c>
      <c r="AG31" s="26">
        <f t="shared" si="16"/>
        <v>0</v>
      </c>
      <c r="AH31" s="24" t="str">
        <f>IF(AK31=0,"",SUM($E$6:$E$36,$I$6:$I$34,$M$6:$M$36,$Q$6:$Q$35,$U$6:$U$36,$Y$6:$Y$35,$AC$6:$AC$36,$AG$6:$AG$37,$AK$6:AK31))</f>
        <v/>
      </c>
      <c r="AI31" s="6" t="str">
        <f t="shared" si="17"/>
        <v>vr</v>
      </c>
      <c r="AJ31" s="7">
        <f t="shared" si="33"/>
        <v>41908</v>
      </c>
      <c r="AK31" s="26">
        <f t="shared" si="18"/>
        <v>0</v>
      </c>
      <c r="AL31" s="24" t="str">
        <f>IF(AO31=0,"",SUM($E$6:$E$36,$I$6:$I$34,$M$6:$M$36,$Q$6:$Q$35,$U$6:$U$36,$Y$6:$Y$35,$AC$6:$AC$36,$AG$6:$AG$37,$AK$6:$AK$35,$AO$6:AO31))</f>
        <v/>
      </c>
      <c r="AM31" s="6" t="str">
        <f t="shared" si="19"/>
        <v>zo</v>
      </c>
      <c r="AN31" s="7">
        <f t="shared" si="34"/>
        <v>41938</v>
      </c>
      <c r="AO31" s="26">
        <f t="shared" si="20"/>
        <v>0</v>
      </c>
      <c r="AP31" s="24" t="str">
        <f>IF(AS31=0,"",SUM($E$6:$E$36,$I$6:$I$34,$M$6:$M$36,$Q$6:$Q$35,$U$6:$U$36,$Y$6:$Y$35,$AC$6:$AC$36,$AG$6:$AG$37,$AK$6:$AK$35,$AO$6:$AO$36,$AS$6:AS31))</f>
        <v/>
      </c>
      <c r="AQ31" s="6" t="str">
        <f t="shared" si="21"/>
        <v>wo</v>
      </c>
      <c r="AR31" s="7">
        <f t="shared" si="35"/>
        <v>41969</v>
      </c>
      <c r="AS31" s="26">
        <f t="shared" si="22"/>
        <v>0</v>
      </c>
      <c r="AT31" s="24" t="str">
        <f>IF(AW31=0,"",SUM($E$6:$E$36,$I$6:$I$34,$M$6:$M$36,$Q$6:$Q$35,$U$6:$U$36,$Y$6:$Y$35,$AC$6:$AC$36,$AG$6:$AG$37,$AK$6:$AK$35,$AO$6:$AO$36,$AS$6:$AS$35,$AW$6:AW31))</f>
        <v/>
      </c>
      <c r="AU31" s="6" t="str">
        <f t="shared" si="23"/>
        <v>vr</v>
      </c>
      <c r="AV31" s="7">
        <f t="shared" si="36"/>
        <v>41999</v>
      </c>
      <c r="AW31" s="26">
        <f t="shared" si="24"/>
        <v>0</v>
      </c>
      <c r="AX31" s="18"/>
      <c r="AY31" s="18">
        <f>IF(vorig1="",0,vorig1)</f>
        <v>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</row>
    <row r="32" spans="1:76" ht="12" customHeight="1">
      <c r="A32" s="22"/>
      <c r="B32" s="24">
        <f>IF(E32=0,"",SUM($E$6:E32))</f>
        <v>5</v>
      </c>
      <c r="C32" s="5" t="str">
        <f t="shared" si="1"/>
        <v>ma</v>
      </c>
      <c r="D32" s="7">
        <f t="shared" si="25"/>
        <v>41666</v>
      </c>
      <c r="E32" s="26">
        <f t="shared" si="37"/>
        <v>1</v>
      </c>
      <c r="F32" s="24" t="str">
        <f>IF(I32=0,"",SUM($E$6:$E$36,$I$6:I32))</f>
        <v/>
      </c>
      <c r="G32" s="6" t="str">
        <f t="shared" si="3"/>
        <v>do</v>
      </c>
      <c r="H32" s="7">
        <f t="shared" si="26"/>
        <v>41697</v>
      </c>
      <c r="I32" s="26">
        <f t="shared" si="4"/>
        <v>0</v>
      </c>
      <c r="J32" s="24" t="str">
        <f>IF(M32=0,"",SUM($E$6:$E$36,$I$6:$I$34,$M$6:M32))</f>
        <v/>
      </c>
      <c r="K32" s="6" t="str">
        <f t="shared" si="5"/>
        <v>do</v>
      </c>
      <c r="L32" s="7">
        <f t="shared" si="27"/>
        <v>41725</v>
      </c>
      <c r="M32" s="26">
        <f t="shared" si="6"/>
        <v>0</v>
      </c>
      <c r="N32" s="24" t="str">
        <f>IF(Q32=0,"",SUM($E$6:$E$36,$I$6:$I$34,$M$6:$M$36,$Q$6:Q32))</f>
        <v/>
      </c>
      <c r="O32" s="6" t="str">
        <f t="shared" si="7"/>
        <v>zo</v>
      </c>
      <c r="P32" s="7">
        <f t="shared" si="28"/>
        <v>41756</v>
      </c>
      <c r="Q32" s="26">
        <f t="shared" si="8"/>
        <v>0</v>
      </c>
      <c r="R32" s="24" t="str">
        <f>IF(U32=0,"",SUM($E$6:$E$36,$I$6:$I$34,$M$6:$M$36,$Q$6:$Q$35,$U$6:U32))</f>
        <v/>
      </c>
      <c r="S32" s="6" t="str">
        <f t="shared" si="9"/>
        <v>di</v>
      </c>
      <c r="T32" s="7">
        <f t="shared" si="29"/>
        <v>41786</v>
      </c>
      <c r="U32" s="26">
        <f t="shared" si="10"/>
        <v>0</v>
      </c>
      <c r="V32" s="24" t="str">
        <f>IF(Y32=0,"",SUM($E$6:$E$36,$I$6:$I$34,$M$6:$M$36,$Q$6:$Q$35,$U$6:$U$36,$Y$6:Y32))</f>
        <v/>
      </c>
      <c r="W32" s="6" t="str">
        <f t="shared" si="11"/>
        <v>vr</v>
      </c>
      <c r="X32" s="7">
        <f t="shared" si="30"/>
        <v>41817</v>
      </c>
      <c r="Y32" s="26">
        <f t="shared" si="12"/>
        <v>0</v>
      </c>
      <c r="Z32" s="24" t="str">
        <f>IF(AC32=0,"",SUM($E$6:$E$36,$I$6:$I$34,$M$6:$M$36,$Q$6:$Q$35,$U$6:$U$36,$Y$6:$Y$35,$AC$6:AC32))</f>
        <v/>
      </c>
      <c r="AA32" s="6" t="str">
        <f t="shared" si="13"/>
        <v>zo</v>
      </c>
      <c r="AB32" s="7">
        <f t="shared" si="31"/>
        <v>41847</v>
      </c>
      <c r="AC32" s="26">
        <f t="shared" si="14"/>
        <v>0</v>
      </c>
      <c r="AD32" s="24" t="str">
        <f>IF(AG32=0,"",SUM($E$6:$E$36,$I$6:$I$34,$M$6:$M$36,$Q$6:$Q$35,$U$6:$U$36,$Y$6:$Y$35,$AC$6:$AC$36,$AG$6:AG32))</f>
        <v/>
      </c>
      <c r="AE32" s="6" t="str">
        <f t="shared" si="15"/>
        <v>wo</v>
      </c>
      <c r="AF32" s="7">
        <f t="shared" si="32"/>
        <v>41878</v>
      </c>
      <c r="AG32" s="26">
        <f t="shared" si="16"/>
        <v>0</v>
      </c>
      <c r="AH32" s="24" t="str">
        <f>IF(AK32=0,"",SUM($E$6:$E$36,$I$6:$I$34,$M$6:$M$36,$Q$6:$Q$35,$U$6:$U$36,$Y$6:$Y$35,$AC$6:$AC$36,$AG$6:$AG$37,$AK$6:AK32))</f>
        <v/>
      </c>
      <c r="AI32" s="6" t="str">
        <f t="shared" si="17"/>
        <v>za</v>
      </c>
      <c r="AJ32" s="7">
        <f t="shared" si="33"/>
        <v>41909</v>
      </c>
      <c r="AK32" s="26">
        <f t="shared" si="18"/>
        <v>0</v>
      </c>
      <c r="AL32" s="24">
        <f>IF(AO32=0,"",SUM($E$6:$E$36,$I$6:$I$34,$M$6:$M$36,$Q$6:$Q$35,$U$6:$U$36,$Y$6:$Y$35,$AC$6:$AC$36,$AG$6:$AG$37,$AK$6:$AK$35,$AO$6:AO32))</f>
        <v>44</v>
      </c>
      <c r="AM32" s="6" t="str">
        <f t="shared" si="19"/>
        <v>ma</v>
      </c>
      <c r="AN32" s="7">
        <f t="shared" si="34"/>
        <v>41939</v>
      </c>
      <c r="AO32" s="26">
        <f t="shared" si="20"/>
        <v>1</v>
      </c>
      <c r="AP32" s="24" t="str">
        <f>IF(AS32=0,"",SUM($E$6:$E$36,$I$6:$I$34,$M$6:$M$36,$Q$6:$Q$35,$U$6:$U$36,$Y$6:$Y$35,$AC$6:$AC$36,$AG$6:$AG$37,$AK$6:$AK$35,$AO$6:$AO$36,$AS$6:AS32))</f>
        <v/>
      </c>
      <c r="AQ32" s="6" t="str">
        <f t="shared" si="21"/>
        <v>do</v>
      </c>
      <c r="AR32" s="7">
        <f t="shared" si="35"/>
        <v>41970</v>
      </c>
      <c r="AS32" s="26">
        <f t="shared" si="22"/>
        <v>0</v>
      </c>
      <c r="AT32" s="24" t="str">
        <f>IF(AW32=0,"",SUM($E$6:$E$36,$I$6:$I$34,$M$6:$M$36,$Q$6:$Q$35,$U$6:$U$36,$Y$6:$Y$35,$AC$6:$AC$36,$AG$6:$AG$37,$AK$6:$AK$35,$AO$6:$AO$36,$AS$6:$AS$35,$AW$6:AW32))</f>
        <v/>
      </c>
      <c r="AU32" s="6" t="str">
        <f t="shared" si="23"/>
        <v>za</v>
      </c>
      <c r="AV32" s="7">
        <f t="shared" si="36"/>
        <v>42000</v>
      </c>
      <c r="AW32" s="26">
        <f t="shared" si="24"/>
        <v>0</v>
      </c>
      <c r="AX32" s="18"/>
      <c r="AY32" s="18">
        <f>IF(vorig2="",0,vorig2)</f>
        <v>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</row>
    <row r="33" spans="1:76" ht="12" customHeight="1">
      <c r="A33" s="22"/>
      <c r="B33" s="24" t="str">
        <f>IF(E33=0,"",SUM($E$6:E33))</f>
        <v/>
      </c>
      <c r="C33" s="5" t="str">
        <f t="shared" si="1"/>
        <v>di</v>
      </c>
      <c r="D33" s="7">
        <f t="shared" si="25"/>
        <v>41667</v>
      </c>
      <c r="E33" s="26">
        <f t="shared" si="37"/>
        <v>0</v>
      </c>
      <c r="F33" s="24" t="str">
        <f>IF(I33=0,"",SUM($E$6:$E$36,$I$6:I33))</f>
        <v/>
      </c>
      <c r="G33" s="6" t="str">
        <f t="shared" si="3"/>
        <v>vr</v>
      </c>
      <c r="H33" s="7">
        <f t="shared" si="26"/>
        <v>41698</v>
      </c>
      <c r="I33" s="26">
        <f t="shared" si="4"/>
        <v>0</v>
      </c>
      <c r="J33" s="24" t="str">
        <f>IF(M33=0,"",SUM($E$6:$E$36,$I$6:$I$34,$M$6:M33))</f>
        <v/>
      </c>
      <c r="K33" s="6" t="str">
        <f t="shared" si="5"/>
        <v>vr</v>
      </c>
      <c r="L33" s="7">
        <f t="shared" si="27"/>
        <v>41726</v>
      </c>
      <c r="M33" s="26">
        <f t="shared" si="6"/>
        <v>0</v>
      </c>
      <c r="N33" s="24">
        <f>IF(Q33=0,"",SUM($E$6:$E$36,$I$6:$I$34,$M$6:$M$36,$Q$6:Q33))</f>
        <v>18</v>
      </c>
      <c r="O33" s="6" t="str">
        <f t="shared" si="7"/>
        <v>ma</v>
      </c>
      <c r="P33" s="7">
        <f t="shared" si="28"/>
        <v>41757</v>
      </c>
      <c r="Q33" s="26">
        <f t="shared" si="8"/>
        <v>1</v>
      </c>
      <c r="R33" s="24" t="str">
        <f>IF(U33=0,"",SUM($E$6:$E$36,$I$6:$I$34,$M$6:$M$36,$Q$6:$Q$35,$U$6:U33))</f>
        <v/>
      </c>
      <c r="S33" s="6" t="str">
        <f t="shared" si="9"/>
        <v>wo</v>
      </c>
      <c r="T33" s="7">
        <f t="shared" si="29"/>
        <v>41787</v>
      </c>
      <c r="U33" s="26">
        <f t="shared" si="10"/>
        <v>0</v>
      </c>
      <c r="V33" s="24" t="str">
        <f>IF(Y33=0,"",SUM($E$6:$E$36,$I$6:$I$34,$M$6:$M$36,$Q$6:$Q$35,$U$6:$U$36,$Y$6:Y33))</f>
        <v/>
      </c>
      <c r="W33" s="6" t="str">
        <f t="shared" si="11"/>
        <v>za</v>
      </c>
      <c r="X33" s="7">
        <f t="shared" si="30"/>
        <v>41818</v>
      </c>
      <c r="Y33" s="26">
        <f t="shared" si="12"/>
        <v>0</v>
      </c>
      <c r="Z33" s="24">
        <f>IF(AC33=0,"",SUM($E$6:$E$36,$I$6:$I$34,$M$6:$M$36,$Q$6:$Q$35,$U$6:$U$36,$Y$6:$Y$35,$AC$6:AC33))</f>
        <v>31</v>
      </c>
      <c r="AA33" s="6" t="str">
        <f t="shared" si="13"/>
        <v>ma</v>
      </c>
      <c r="AB33" s="7">
        <f t="shared" si="31"/>
        <v>41848</v>
      </c>
      <c r="AC33" s="26">
        <f t="shared" si="14"/>
        <v>1</v>
      </c>
      <c r="AD33" s="24" t="str">
        <f>IF(AG33=0,"",SUM($E$6:$E$36,$I$6:$I$34,$M$6:$M$36,$Q$6:$Q$35,$U$6:$U$36,$Y$6:$Y$35,$AC$6:$AC$36,$AG$6:AG33))</f>
        <v/>
      </c>
      <c r="AE33" s="6" t="str">
        <f t="shared" si="15"/>
        <v>do</v>
      </c>
      <c r="AF33" s="7">
        <f t="shared" si="32"/>
        <v>41879</v>
      </c>
      <c r="AG33" s="26">
        <f t="shared" si="16"/>
        <v>0</v>
      </c>
      <c r="AH33" s="24" t="str">
        <f>IF(AK33=0,"",SUM($E$6:$E$36,$I$6:$I$34,$M$6:$M$36,$Q$6:$Q$35,$U$6:$U$36,$Y$6:$Y$35,$AC$6:$AC$36,$AG$6:$AG$37,$AK$6:AK33))</f>
        <v/>
      </c>
      <c r="AI33" s="6" t="str">
        <f t="shared" si="17"/>
        <v>zo</v>
      </c>
      <c r="AJ33" s="7">
        <f t="shared" si="33"/>
        <v>41910</v>
      </c>
      <c r="AK33" s="26">
        <f t="shared" si="18"/>
        <v>0</v>
      </c>
      <c r="AL33" s="24" t="str">
        <f>IF(AO33=0,"",SUM($E$6:$E$36,$I$6:$I$34,$M$6:$M$36,$Q$6:$Q$35,$U$6:$U$36,$Y$6:$Y$35,$AC$6:$AC$36,$AG$6:$AG$37,$AK$6:$AK$35,$AO$6:AO33))</f>
        <v/>
      </c>
      <c r="AM33" s="6" t="str">
        <f t="shared" si="19"/>
        <v>di</v>
      </c>
      <c r="AN33" s="7">
        <f t="shared" si="34"/>
        <v>41940</v>
      </c>
      <c r="AO33" s="26">
        <f t="shared" si="20"/>
        <v>0</v>
      </c>
      <c r="AP33" s="24" t="str">
        <f>IF(AS33=0,"",SUM($E$6:$E$36,$I$6:$I$34,$M$6:$M$36,$Q$6:$Q$35,$U$6:$U$36,$Y$6:$Y$35,$AC$6:$AC$36,$AG$6:$AG$37,$AK$6:$AK$35,$AO$6:$AO$36,$AS$6:AS33))</f>
        <v/>
      </c>
      <c r="AQ33" s="6" t="str">
        <f t="shared" si="21"/>
        <v>vr</v>
      </c>
      <c r="AR33" s="7">
        <f t="shared" si="35"/>
        <v>41971</v>
      </c>
      <c r="AS33" s="26">
        <f t="shared" si="22"/>
        <v>0</v>
      </c>
      <c r="AT33" s="24" t="str">
        <f>IF(AW33=0,"",SUM($E$6:$E$36,$I$6:$I$34,$M$6:$M$36,$Q$6:$Q$35,$U$6:$U$36,$Y$6:$Y$35,$AC$6:$AC$36,$AG$6:$AG$37,$AK$6:$AK$35,$AO$6:$AO$36,$AS$6:$AS$35,$AW$6:AW33))</f>
        <v/>
      </c>
      <c r="AU33" s="6" t="str">
        <f t="shared" si="23"/>
        <v>zo</v>
      </c>
      <c r="AV33" s="7">
        <f t="shared" si="36"/>
        <v>42001</v>
      </c>
      <c r="AW33" s="26">
        <f t="shared" si="24"/>
        <v>0</v>
      </c>
      <c r="AX33" s="18"/>
      <c r="AY33" s="18">
        <f>IF(vorig3="",0,vorig3)</f>
        <v>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</row>
    <row r="34" spans="1:76" ht="12" customHeight="1">
      <c r="A34" s="22"/>
      <c r="B34" s="24" t="str">
        <f>IF(E34=0,"",SUM($E$6:E34))</f>
        <v/>
      </c>
      <c r="C34" s="5" t="str">
        <f t="shared" si="1"/>
        <v>wo</v>
      </c>
      <c r="D34" s="7">
        <f t="shared" si="25"/>
        <v>41668</v>
      </c>
      <c r="E34" s="26">
        <f t="shared" si="37"/>
        <v>0</v>
      </c>
      <c r="F34" s="24" t="str">
        <f>IF(G34="","",IF(I34=0,"",SUM(E6:E36,I6:I34)))</f>
        <v/>
      </c>
      <c r="G34" s="6" t="str">
        <f>IF(H34&lt;&gt;"",VLOOKUP(WEEKDAY(H34),dagen,2),"")</f>
        <v/>
      </c>
      <c r="H34" s="7" t="str">
        <f>IF(MOD(YEAR(D6),4)=0,H33+1,"")</f>
        <v/>
      </c>
      <c r="I34" s="26">
        <f t="shared" si="4"/>
        <v>0</v>
      </c>
      <c r="J34" s="24" t="str">
        <f>IF(M34=0,"",SUM($E$6:$E$36,$I$6:$I$34,$M$6:M34))</f>
        <v/>
      </c>
      <c r="K34" s="6" t="str">
        <f t="shared" si="5"/>
        <v>za</v>
      </c>
      <c r="L34" s="7">
        <f t="shared" si="27"/>
        <v>41727</v>
      </c>
      <c r="M34" s="26">
        <f t="shared" si="6"/>
        <v>0</v>
      </c>
      <c r="N34" s="24" t="str">
        <f>IF(Q34=0,"",SUM($E$6:$E$36,$I$6:$I$34,$M$6:$M$36,$Q$6:Q34))</f>
        <v/>
      </c>
      <c r="O34" s="6" t="str">
        <f t="shared" si="7"/>
        <v>di</v>
      </c>
      <c r="P34" s="7">
        <f t="shared" si="28"/>
        <v>41758</v>
      </c>
      <c r="Q34" s="26">
        <f t="shared" si="8"/>
        <v>0</v>
      </c>
      <c r="R34" s="24" t="str">
        <f>IF(U34=0,"",SUM($E$6:$E$36,$I$6:$I$34,$M$6:$M$36,$Q$6:$Q$35,$U$6:U34))</f>
        <v/>
      </c>
      <c r="S34" s="6" t="str">
        <f t="shared" si="9"/>
        <v>do</v>
      </c>
      <c r="T34" s="7">
        <f t="shared" si="29"/>
        <v>41788</v>
      </c>
      <c r="U34" s="26">
        <f t="shared" si="10"/>
        <v>0</v>
      </c>
      <c r="V34" s="24" t="str">
        <f>IF(Y34=0,"",SUM($E$6:$E$36,$I$6:$I$34,$M$6:$M$36,$Q$6:$Q$35,$U$6:$U$36,$Y$6:Y34))</f>
        <v/>
      </c>
      <c r="W34" s="6" t="str">
        <f t="shared" si="11"/>
        <v>zo</v>
      </c>
      <c r="X34" s="7">
        <f t="shared" si="30"/>
        <v>41819</v>
      </c>
      <c r="Y34" s="26">
        <f t="shared" si="12"/>
        <v>0</v>
      </c>
      <c r="Z34" s="24" t="str">
        <f>IF(AC34=0,"",SUM($E$6:$E$36,$I$6:$I$34,$M$6:$M$36,$Q$6:$Q$35,$U$6:$U$36,$Y$6:$Y$35,$AC$6:AC34))</f>
        <v/>
      </c>
      <c r="AA34" s="6" t="str">
        <f t="shared" si="13"/>
        <v>di</v>
      </c>
      <c r="AB34" s="7">
        <f t="shared" si="31"/>
        <v>41849</v>
      </c>
      <c r="AC34" s="26">
        <f t="shared" si="14"/>
        <v>0</v>
      </c>
      <c r="AD34" s="24" t="str">
        <f>IF(AG34=0,"",SUM($E$6:$E$36,$I$6:$I$34,$M$6:$M$36,$Q$6:$Q$35,$U$6:$U$36,$Y$6:$Y$35,$AC$6:$AC$36,$AG$6:AG34))</f>
        <v/>
      </c>
      <c r="AE34" s="6" t="str">
        <f t="shared" si="15"/>
        <v>vr</v>
      </c>
      <c r="AF34" s="7">
        <f t="shared" si="32"/>
        <v>41880</v>
      </c>
      <c r="AG34" s="26">
        <f t="shared" si="16"/>
        <v>0</v>
      </c>
      <c r="AH34" s="24">
        <f>IF(AK34=0,"",SUM($E$6:$E$36,$I$6:$I$34,$M$6:$M$36,$Q$6:$Q$35,$U$6:$U$36,$Y$6:$Y$35,$AC$6:$AC$36,$AG$6:$AG$37,$AK$6:AK34))</f>
        <v>40</v>
      </c>
      <c r="AI34" s="6" t="str">
        <f t="shared" si="17"/>
        <v>ma</v>
      </c>
      <c r="AJ34" s="7">
        <f t="shared" si="33"/>
        <v>41911</v>
      </c>
      <c r="AK34" s="26">
        <f t="shared" si="18"/>
        <v>1</v>
      </c>
      <c r="AL34" s="24" t="str">
        <f>IF(AO34=0,"",SUM($E$6:$E$36,$I$6:$I$34,$M$6:$M$36,$Q$6:$Q$35,$U$6:$U$36,$Y$6:$Y$35,$AC$6:$AC$36,$AG$6:$AG$37,$AK$6:$AK$35,$AO$6:AO34))</f>
        <v/>
      </c>
      <c r="AM34" s="6" t="str">
        <f t="shared" si="19"/>
        <v>wo</v>
      </c>
      <c r="AN34" s="7">
        <f t="shared" si="34"/>
        <v>41941</v>
      </c>
      <c r="AO34" s="26">
        <f t="shared" si="20"/>
        <v>0</v>
      </c>
      <c r="AP34" s="24" t="str">
        <f>IF(AS34=0,"",SUM($E$6:$E$36,$I$6:$I$34,$M$6:$M$36,$Q$6:$Q$35,$U$6:$U$36,$Y$6:$Y$35,$AC$6:$AC$36,$AG$6:$AG$37,$AK$6:$AK$35,$AO$6:$AO$36,$AS$6:AS34))</f>
        <v/>
      </c>
      <c r="AQ34" s="6" t="str">
        <f t="shared" si="21"/>
        <v>za</v>
      </c>
      <c r="AR34" s="7">
        <f t="shared" si="35"/>
        <v>41972</v>
      </c>
      <c r="AS34" s="26">
        <f t="shared" si="22"/>
        <v>0</v>
      </c>
      <c r="AT34" s="24">
        <f>AX34</f>
        <v>1</v>
      </c>
      <c r="AU34" s="6" t="str">
        <f t="shared" si="23"/>
        <v>ma</v>
      </c>
      <c r="AV34" s="7">
        <f t="shared" si="36"/>
        <v>42002</v>
      </c>
      <c r="AW34" s="26">
        <f t="shared" si="24"/>
        <v>1</v>
      </c>
      <c r="AX34" s="18">
        <f>IF(AND(AW34=1,AT27=52),1,"")</f>
        <v>1</v>
      </c>
      <c r="AY34" s="18">
        <f>IF(vorig4="",0,vorig4)</f>
        <v>1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</row>
    <row r="35" spans="1:76" ht="12" customHeight="1">
      <c r="A35" s="23"/>
      <c r="B35" s="24" t="str">
        <f>IF(E35=0,"",SUM($E$6:E35))</f>
        <v/>
      </c>
      <c r="C35" s="5" t="str">
        <f t="shared" si="1"/>
        <v>do</v>
      </c>
      <c r="D35" s="7">
        <f t="shared" si="25"/>
        <v>41669</v>
      </c>
      <c r="E35" s="26">
        <f t="shared" si="37"/>
        <v>0</v>
      </c>
      <c r="F35" s="11"/>
      <c r="G35" s="11"/>
      <c r="H35" s="11"/>
      <c r="I35" s="18"/>
      <c r="J35" s="24" t="str">
        <f>IF(M35=0,"",SUM($E$6:$E$36,$I$6:$I$34,$M$6:M35))</f>
        <v/>
      </c>
      <c r="K35" s="6" t="str">
        <f t="shared" si="5"/>
        <v>zo</v>
      </c>
      <c r="L35" s="7">
        <f t="shared" si="27"/>
        <v>41728</v>
      </c>
      <c r="M35" s="26">
        <f t="shared" si="6"/>
        <v>0</v>
      </c>
      <c r="N35" s="24" t="str">
        <f>IF(Q35=0,"",SUM($E$6:$E$36,$I$6:$I$34,$M$6:$M$36,$Q$6:Q35))</f>
        <v/>
      </c>
      <c r="O35" s="6" t="str">
        <f t="shared" si="7"/>
        <v>wo</v>
      </c>
      <c r="P35" s="7">
        <f t="shared" si="28"/>
        <v>41759</v>
      </c>
      <c r="Q35" s="26">
        <f t="shared" si="8"/>
        <v>0</v>
      </c>
      <c r="R35" s="24" t="str">
        <f>IF(U35=0,"",SUM($E$6:$E$36,$I$6:$I$34,$M$6:$M$36,$Q$6:$Q$35,$U$6:U35))</f>
        <v/>
      </c>
      <c r="S35" s="6" t="str">
        <f t="shared" si="9"/>
        <v>vr</v>
      </c>
      <c r="T35" s="7">
        <f t="shared" si="29"/>
        <v>41789</v>
      </c>
      <c r="U35" s="26">
        <f t="shared" si="10"/>
        <v>0</v>
      </c>
      <c r="V35" s="24">
        <f>IF(Y35=0,"",SUM($E$6:$E$36,$I$6:$I$34,$M$6:$M$36,$Q$6:$Q$35,$U$6:$U$36,$Y$6:Y35))</f>
        <v>27</v>
      </c>
      <c r="W35" s="6" t="str">
        <f t="shared" si="11"/>
        <v>ma</v>
      </c>
      <c r="X35" s="7">
        <f t="shared" si="30"/>
        <v>41820</v>
      </c>
      <c r="Y35" s="26">
        <f t="shared" si="12"/>
        <v>1</v>
      </c>
      <c r="Z35" s="24" t="str">
        <f>IF(AC35=0,"",SUM($E$6:$E$36,$I$6:$I$34,$M$6:$M$36,$Q$6:$Q$35,$U$6:$U$36,$Y$6:$Y$35,$AC$6:AC35))</f>
        <v/>
      </c>
      <c r="AA35" s="6" t="str">
        <f t="shared" si="13"/>
        <v>wo</v>
      </c>
      <c r="AB35" s="7">
        <f t="shared" si="31"/>
        <v>41850</v>
      </c>
      <c r="AC35" s="26">
        <f t="shared" si="14"/>
        <v>0</v>
      </c>
      <c r="AD35" s="24" t="str">
        <f>IF(AG35=0,"",SUM($E$6:$E$36,$I$6:$I$34,$M$6:$M$36,$Q$6:$Q$35,$U$6:$U$36,$Y$6:$Y$35,$AC$6:$AC$36,$AG$6:AG35))</f>
        <v/>
      </c>
      <c r="AE35" s="6" t="str">
        <f t="shared" si="15"/>
        <v>za</v>
      </c>
      <c r="AF35" s="7">
        <f t="shared" si="32"/>
        <v>41881</v>
      </c>
      <c r="AG35" s="26">
        <f t="shared" si="16"/>
        <v>0</v>
      </c>
      <c r="AH35" s="24" t="str">
        <f>IF(AK35=0,"",SUM($E$6:$E$36,$I$6:$I$34,$M$6:$M$36,$Q$6:$Q$35,$U$6:$U$36,$Y$6:$Y$35,$AC$6:$AC$36,$AG$6:$AG$37,$AK$6:AK35))</f>
        <v/>
      </c>
      <c r="AI35" s="6" t="str">
        <f t="shared" si="17"/>
        <v>di</v>
      </c>
      <c r="AJ35" s="7">
        <f t="shared" si="33"/>
        <v>41912</v>
      </c>
      <c r="AK35" s="26">
        <f t="shared" si="18"/>
        <v>0</v>
      </c>
      <c r="AL35" s="24" t="str">
        <f>IF(AO35=0,"",SUM($E$6:$E$36,$I$6:$I$34,$M$6:$M$36,$Q$6:$Q$35,$U$6:$U$36,$Y$6:$Y$35,$AC$6:$AC$36,$AG$6:$AG$37,$AK$6:$AK$35,$AO$6:AO35))</f>
        <v/>
      </c>
      <c r="AM35" s="6" t="str">
        <f t="shared" si="19"/>
        <v>do</v>
      </c>
      <c r="AN35" s="7">
        <f t="shared" si="34"/>
        <v>41942</v>
      </c>
      <c r="AO35" s="26">
        <f t="shared" si="20"/>
        <v>0</v>
      </c>
      <c r="AP35" s="24" t="str">
        <f>IF(AS35=0,"",SUM($E$6:$E$36,$I$6:$I$34,$M$6:$M$36,$Q$6:$Q$35,$U$6:$U$36,$Y$6:$Y$35,$AC$6:$AC$36,$AG$6:$AG$37,$AK$6:$AK$35,$AO$6:$AO$36,$AS$6:AS35))</f>
        <v/>
      </c>
      <c r="AQ35" s="6" t="str">
        <f t="shared" si="21"/>
        <v>zo</v>
      </c>
      <c r="AR35" s="7">
        <f t="shared" si="35"/>
        <v>41973</v>
      </c>
      <c r="AS35" s="26">
        <f t="shared" si="22"/>
        <v>0</v>
      </c>
      <c r="AT35" s="24" t="str">
        <f>AX35</f>
        <v/>
      </c>
      <c r="AU35" s="6" t="str">
        <f t="shared" si="23"/>
        <v>di</v>
      </c>
      <c r="AV35" s="7">
        <f t="shared" si="36"/>
        <v>42003</v>
      </c>
      <c r="AW35" s="26">
        <f t="shared" si="24"/>
        <v>0</v>
      </c>
      <c r="AX35" s="18" t="str">
        <f>IF(AND(AW35=1,AT28=52),1,"")</f>
        <v/>
      </c>
      <c r="AY35" s="18">
        <f>IF(vorig5="",0,vorig5)</f>
        <v>0</v>
      </c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</row>
    <row r="36" spans="1:76" ht="12" customHeight="1">
      <c r="A36" s="23"/>
      <c r="B36" s="24" t="str">
        <f>IF(E36=0,"",SUM($E$6:E36))</f>
        <v/>
      </c>
      <c r="C36" s="8" t="str">
        <f t="shared" si="1"/>
        <v>vr</v>
      </c>
      <c r="D36" s="9">
        <f t="shared" si="25"/>
        <v>41670</v>
      </c>
      <c r="E36" s="18">
        <f t="shared" si="37"/>
        <v>0</v>
      </c>
      <c r="F36" s="11"/>
      <c r="G36" s="11"/>
      <c r="H36" s="11"/>
      <c r="I36" s="18"/>
      <c r="J36" s="24">
        <f>IF(M36=0,"",SUM($E$6:$E$36,$I$6:$I$34,$M$6:M36))</f>
        <v>14</v>
      </c>
      <c r="K36" s="6" t="str">
        <f t="shared" si="5"/>
        <v>ma</v>
      </c>
      <c r="L36" s="7">
        <f t="shared" si="27"/>
        <v>41729</v>
      </c>
      <c r="M36" s="18">
        <f t="shared" si="6"/>
        <v>1</v>
      </c>
      <c r="N36" s="11"/>
      <c r="O36" s="10"/>
      <c r="P36" s="10"/>
      <c r="Q36" s="18"/>
      <c r="R36" s="24" t="str">
        <f>IF(U36=0,"",SUM($E$6:$E$36,$I$6:$I$34,$M$6:$M$36,$Q$6:$Q$35,$U$6:U36))</f>
        <v/>
      </c>
      <c r="S36" s="6" t="str">
        <f t="shared" si="9"/>
        <v>za</v>
      </c>
      <c r="T36" s="7">
        <f t="shared" si="29"/>
        <v>41790</v>
      </c>
      <c r="U36" s="26">
        <f t="shared" si="10"/>
        <v>0</v>
      </c>
      <c r="V36" s="11"/>
      <c r="W36" s="10"/>
      <c r="X36" s="10"/>
      <c r="Y36" s="18"/>
      <c r="Z36" s="24" t="str">
        <f>IF(AC36=0,"",SUM($E$6:$E$36,$I$6:$I$34,$M$6:$M$36,$Q$6:$Q$35,$U$6:$U$36,$Y$6:$Y$35,$AC$6:AC36))</f>
        <v/>
      </c>
      <c r="AA36" s="6" t="str">
        <f t="shared" si="13"/>
        <v>do</v>
      </c>
      <c r="AB36" s="7">
        <f t="shared" si="31"/>
        <v>41851</v>
      </c>
      <c r="AC36" s="26">
        <f t="shared" si="14"/>
        <v>0</v>
      </c>
      <c r="AD36" s="24" t="str">
        <f>IF(AG36=0,"",SUM($E$6:$E$36,$I$6:$I$34,$M$6:$M$36,$Q$6:$Q$35,$U$6:$U$36,$Y$6:$Y$35,$AC$6:$AC$36,$AG$6:AG36))</f>
        <v/>
      </c>
      <c r="AE36" s="6" t="str">
        <f t="shared" si="15"/>
        <v>zo</v>
      </c>
      <c r="AF36" s="7">
        <f t="shared" si="32"/>
        <v>41882</v>
      </c>
      <c r="AG36" s="26">
        <f t="shared" si="16"/>
        <v>0</v>
      </c>
      <c r="AH36" s="11"/>
      <c r="AI36" s="10"/>
      <c r="AJ36" s="10"/>
      <c r="AK36" s="18"/>
      <c r="AL36" s="24" t="str">
        <f>IF(AO36=0,"",SUM($E$6:$E$36,$I$6:$I$34,$M$6:$M$36,$Q$6:$Q$35,$U$6:$U$36,$Y$6:$Y$35,$AC$6:$AC$36,$AG$6:$AG$37,$AK$6:$AK$35,$AO$6:AO36))</f>
        <v/>
      </c>
      <c r="AM36" s="6" t="str">
        <f t="shared" si="19"/>
        <v>vr</v>
      </c>
      <c r="AN36" s="7">
        <f t="shared" si="34"/>
        <v>41943</v>
      </c>
      <c r="AO36" s="26">
        <f t="shared" si="20"/>
        <v>0</v>
      </c>
      <c r="AP36" s="11"/>
      <c r="AQ36" s="10"/>
      <c r="AR36" s="10"/>
      <c r="AS36" s="18"/>
      <c r="AT36" s="24" t="str">
        <f>AX36</f>
        <v/>
      </c>
      <c r="AU36" s="6" t="str">
        <f t="shared" si="23"/>
        <v>wo</v>
      </c>
      <c r="AV36" s="7">
        <f t="shared" si="36"/>
        <v>42004</v>
      </c>
      <c r="AW36" s="26">
        <f t="shared" si="24"/>
        <v>0</v>
      </c>
      <c r="AX36" s="18" t="str">
        <f>IF(AND(AW36=1,AT29=52),1,"")</f>
        <v/>
      </c>
      <c r="AY36" s="18">
        <f>IF(vorig6="",0,vorig6)</f>
        <v>0</v>
      </c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</row>
    <row r="37" spans="1:76" ht="5.25" customHeight="1" thickBot="1">
      <c r="A37" s="10"/>
      <c r="B37" s="27"/>
      <c r="C37" s="28"/>
      <c r="D37" s="29"/>
      <c r="E37" s="27"/>
      <c r="F37" s="27"/>
      <c r="G37" s="27"/>
      <c r="H37" s="27"/>
      <c r="I37" s="27"/>
      <c r="J37" s="27"/>
      <c r="K37" s="27"/>
      <c r="L37" s="29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18"/>
      <c r="AY37" s="18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</row>
    <row r="38" spans="1:76" ht="12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</row>
    <row r="39" spans="1:7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35" t="s">
        <v>23</v>
      </c>
      <c r="W39" s="335"/>
      <c r="X39" s="335"/>
      <c r="Y39" s="335"/>
      <c r="Z39" s="335"/>
      <c r="AA39" s="335"/>
      <c r="AB39" s="335"/>
      <c r="AC39" s="335"/>
      <c r="AD39" s="335"/>
      <c r="AE39" s="335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</row>
    <row r="40" spans="1:76">
      <c r="A40" s="19"/>
      <c r="B40" s="19"/>
      <c r="C40" s="19"/>
      <c r="D40" s="19"/>
      <c r="E40" s="19"/>
      <c r="F40" s="19"/>
      <c r="G40" s="1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</row>
    <row r="41" spans="1:76">
      <c r="A41" s="19"/>
      <c r="B41" s="19"/>
      <c r="C41" s="19"/>
      <c r="D41" s="19"/>
      <c r="E41" s="19"/>
      <c r="F41" s="19"/>
      <c r="G41" s="1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</row>
    <row r="42" spans="1:76">
      <c r="A42" s="19"/>
      <c r="B42" s="19"/>
      <c r="C42" s="19"/>
      <c r="D42" s="19"/>
      <c r="E42" s="19"/>
      <c r="F42" s="19"/>
      <c r="G42" s="1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</row>
    <row r="43" spans="1:76">
      <c r="A43" s="19"/>
      <c r="B43" s="19"/>
      <c r="C43" s="19"/>
      <c r="D43" s="19"/>
      <c r="E43" s="19"/>
      <c r="F43" s="19"/>
      <c r="G43" s="1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</row>
    <row r="44" spans="1:76">
      <c r="A44" s="19"/>
      <c r="B44" s="19"/>
      <c r="C44" s="19"/>
      <c r="D44" s="19"/>
      <c r="E44" s="19"/>
      <c r="F44" s="19"/>
      <c r="G44" s="1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</row>
    <row r="45" spans="1:76">
      <c r="A45" s="19"/>
      <c r="B45" s="19"/>
      <c r="C45" s="19"/>
      <c r="D45" s="19"/>
      <c r="E45" s="19"/>
      <c r="F45" s="19"/>
      <c r="G45" s="1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</row>
    <row r="46" spans="1:7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</row>
    <row r="47" spans="1:76">
      <c r="A47" s="10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</row>
    <row r="48" spans="1:76">
      <c r="A48" s="2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</row>
    <row r="49" spans="1:76">
      <c r="A49" s="2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</row>
    <row r="50" spans="1:76">
      <c r="A50" s="2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</row>
    <row r="51" spans="1:76">
      <c r="A51" s="2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</row>
    <row r="52" spans="1:76">
      <c r="A52" s="2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</row>
    <row r="53" spans="1:76">
      <c r="A53" s="2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</row>
    <row r="54" spans="1:76">
      <c r="A54" s="2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</row>
    <row r="55" spans="1:76">
      <c r="A55" s="2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</row>
    <row r="56" spans="1:76">
      <c r="A56" s="10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</row>
    <row r="57" spans="1:76">
      <c r="A57" s="10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</row>
    <row r="58" spans="1:76">
      <c r="A58" s="10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</row>
    <row r="59" spans="1:7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</row>
    <row r="60" spans="1:7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</row>
    <row r="61" spans="1:7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</row>
    <row r="62" spans="1:7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</row>
    <row r="63" spans="1:7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</row>
    <row r="64" spans="1:7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</row>
    <row r="65" spans="1:7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</row>
    <row r="66" spans="1:7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</row>
    <row r="67" spans="1:7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</row>
    <row r="68" spans="1:7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</row>
    <row r="69" spans="1:7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</row>
    <row r="70" spans="1:7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</row>
    <row r="71" spans="1:7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</row>
    <row r="72" spans="1:7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</row>
    <row r="73" spans="1:7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</row>
    <row r="74" spans="1:7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</row>
    <row r="75" spans="1:7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</row>
    <row r="76" spans="1: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</row>
    <row r="77" spans="1:7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</row>
    <row r="78" spans="1:7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</row>
    <row r="79" spans="1:7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</row>
    <row r="80" spans="1:7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</row>
    <row r="81" spans="1:7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</row>
    <row r="82" spans="1:7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</row>
    <row r="83" spans="1:7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</row>
    <row r="84" spans="1:7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</row>
    <row r="85" spans="1:7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</row>
    <row r="86" spans="1:76"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</row>
  </sheetData>
  <sheetProtection algorithmName="SHA-512" hashValue="a1+HQFPD/qMylHRQ4m99A7ocQHjXUPTvvRHbsFwCflu36SOfINxVMntogZP8fU807W84exxzv/mjCnPJ1ecfvQ==" saltValue="0eh/OyPoeNnQNznzs8xF7w==" spinCount="100000" sheet="1" objects="1" scenarios="1" selectLockedCells="1"/>
  <mergeCells count="22">
    <mergeCell ref="I2:N2"/>
    <mergeCell ref="B2:E2"/>
    <mergeCell ref="F2:H2"/>
    <mergeCell ref="AH2:AM3"/>
    <mergeCell ref="V2:AD3"/>
    <mergeCell ref="F3:H3"/>
    <mergeCell ref="B3:E3"/>
    <mergeCell ref="S4:T4"/>
    <mergeCell ref="W4:X4"/>
    <mergeCell ref="AA4:AB4"/>
    <mergeCell ref="AE4:AF4"/>
    <mergeCell ref="C4:D4"/>
    <mergeCell ref="G4:H4"/>
    <mergeCell ref="K4:L4"/>
    <mergeCell ref="O4:P4"/>
    <mergeCell ref="V39:AE39"/>
    <mergeCell ref="AO2:AU3"/>
    <mergeCell ref="AN2:AN3"/>
    <mergeCell ref="AU4:AV4"/>
    <mergeCell ref="AQ4:AR4"/>
    <mergeCell ref="AI4:AJ4"/>
    <mergeCell ref="AM4:AN4"/>
  </mergeCells>
  <phoneticPr fontId="2" type="noConversion"/>
  <conditionalFormatting sqref="D6:D37 H7:H34 L6:L36 AR6:AR36 P6:P36 T6:T36 X6:X36 AB6:AB36 AF6:AF36 AJ6:AJ36 AN6:AN36 AV6:AV36">
    <cfRule type="expression" dxfId="9" priority="1" stopIfTrue="1">
      <formula>C6="za"</formula>
    </cfRule>
    <cfRule type="expression" dxfId="8" priority="2" stopIfTrue="1">
      <formula>C6="zo"</formula>
    </cfRule>
  </conditionalFormatting>
  <conditionalFormatting sqref="H6">
    <cfRule type="expression" dxfId="7" priority="3" stopIfTrue="1">
      <formula>G6="za"</formula>
    </cfRule>
    <cfRule type="expression" priority="4" stopIfTrue="1">
      <formula>G6="zo"</formula>
    </cfRule>
  </conditionalFormatting>
  <conditionalFormatting sqref="C6:C37 G6:G34 K6:K36 S6:S36 AA6:AA36 AE6:AE36 AM6:AM36 AU6:AU36 AQ6:AQ36 O6:O36 AI6:AI36 W6:W36">
    <cfRule type="expression" dxfId="6" priority="5" stopIfTrue="1">
      <formula>C6="za"</formula>
    </cfRule>
    <cfRule type="expression" dxfId="5" priority="6" stopIfTrue="1">
      <formula>C6="zo"</formula>
    </cfRule>
  </conditionalFormatting>
  <pageMargins left="0.75" right="0.75" top="1" bottom="1" header="0.5" footer="0.5"/>
  <pageSetup paperSize="9" scale="90" orientation="landscape" horizontalDpi="12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BY86"/>
  <sheetViews>
    <sheetView showRowColHeaders="0" zoomScale="95" workbookViewId="0">
      <selection activeCell="B2" sqref="B2:E2"/>
    </sheetView>
  </sheetViews>
  <sheetFormatPr defaultRowHeight="12.75"/>
  <cols>
    <col min="1" max="1" width="3.42578125" style="1" customWidth="1"/>
    <col min="2" max="2" width="3.7109375" style="1" customWidth="1"/>
    <col min="3" max="4" width="3.28515625" style="1" customWidth="1"/>
    <col min="5" max="5" width="1.7109375" style="1" customWidth="1"/>
    <col min="6" max="6" width="3.7109375" style="1" customWidth="1"/>
    <col min="7" max="8" width="3.28515625" style="1" customWidth="1"/>
    <col min="9" max="9" width="1.7109375" style="1" customWidth="1"/>
    <col min="10" max="10" width="3.7109375" style="1" customWidth="1"/>
    <col min="11" max="12" width="3.28515625" style="1" customWidth="1"/>
    <col min="13" max="13" width="1.7109375" style="1" customWidth="1"/>
    <col min="14" max="14" width="3.7109375" style="1" customWidth="1"/>
    <col min="15" max="16" width="3.28515625" style="1" customWidth="1"/>
    <col min="17" max="17" width="1.7109375" style="1" customWidth="1"/>
    <col min="18" max="18" width="3.7109375" style="1" customWidth="1"/>
    <col min="19" max="20" width="3.28515625" style="1" customWidth="1"/>
    <col min="21" max="21" width="1.7109375" style="1" customWidth="1"/>
    <col min="22" max="22" width="3.7109375" style="1" customWidth="1"/>
    <col min="23" max="24" width="3.28515625" style="1" customWidth="1"/>
    <col min="25" max="25" width="1.7109375" style="1" customWidth="1"/>
    <col min="26" max="26" width="3.7109375" style="1" customWidth="1"/>
    <col min="27" max="28" width="3.28515625" style="1" customWidth="1"/>
    <col min="29" max="29" width="1.7109375" style="1" customWidth="1"/>
    <col min="30" max="30" width="3.7109375" style="1" customWidth="1"/>
    <col min="31" max="32" width="3.28515625" style="1" customWidth="1"/>
    <col min="33" max="33" width="1.7109375" style="1" customWidth="1"/>
    <col min="34" max="34" width="3.7109375" style="1" customWidth="1"/>
    <col min="35" max="36" width="3.28515625" style="1" customWidth="1"/>
    <col min="37" max="37" width="1.7109375" style="1" customWidth="1"/>
    <col min="38" max="38" width="3.7109375" style="1" customWidth="1"/>
    <col min="39" max="40" width="3.28515625" style="1" customWidth="1"/>
    <col min="41" max="41" width="1.7109375" style="1" customWidth="1"/>
    <col min="42" max="42" width="3.7109375" style="1" customWidth="1"/>
    <col min="43" max="44" width="3.28515625" style="1" customWidth="1"/>
    <col min="45" max="45" width="1.7109375" style="1" customWidth="1"/>
    <col min="46" max="46" width="3.7109375" style="1" customWidth="1"/>
    <col min="47" max="48" width="3.28515625" style="1" customWidth="1"/>
    <col min="49" max="49" width="1.7109375" style="1" customWidth="1"/>
    <col min="50" max="51" width="5.7109375" style="1" customWidth="1"/>
    <col min="52" max="16384" width="9.140625" style="1"/>
  </cols>
  <sheetData>
    <row r="1" spans="1:77" ht="6.75" customHeight="1">
      <c r="A1" s="2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8"/>
      <c r="AY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ht="15" customHeight="1">
      <c r="A2" s="26"/>
      <c r="B2" s="342" t="s">
        <v>0</v>
      </c>
      <c r="C2" s="342"/>
      <c r="D2" s="342"/>
      <c r="E2" s="342"/>
      <c r="F2" s="343">
        <f>jaar+1</f>
        <v>2016</v>
      </c>
      <c r="G2" s="343"/>
      <c r="H2" s="343"/>
      <c r="I2" s="340"/>
      <c r="J2" s="341"/>
      <c r="K2" s="341"/>
      <c r="L2" s="341"/>
      <c r="M2" s="341"/>
      <c r="N2" s="341"/>
      <c r="O2" s="12"/>
      <c r="P2" s="13"/>
      <c r="Q2" s="13"/>
      <c r="R2" s="13"/>
      <c r="S2" s="13"/>
      <c r="T2" s="13"/>
      <c r="U2" s="13"/>
      <c r="V2" s="346" t="s">
        <v>14</v>
      </c>
      <c r="W2" s="346"/>
      <c r="X2" s="346"/>
      <c r="Y2" s="346"/>
      <c r="Z2" s="346"/>
      <c r="AA2" s="346"/>
      <c r="AB2" s="346"/>
      <c r="AC2" s="346"/>
      <c r="AD2" s="346"/>
      <c r="AE2" s="13"/>
      <c r="AF2" s="13"/>
      <c r="AG2" s="13"/>
      <c r="AH2" s="349">
        <f ca="1">TODAY()</f>
        <v>44128</v>
      </c>
      <c r="AI2" s="349"/>
      <c r="AJ2" s="349"/>
      <c r="AK2" s="349"/>
      <c r="AL2" s="349"/>
      <c r="AM2" s="349"/>
      <c r="AN2" s="338" t="s">
        <v>24</v>
      </c>
      <c r="AO2" s="336" t="s">
        <v>23</v>
      </c>
      <c r="AP2" s="336"/>
      <c r="AQ2" s="336"/>
      <c r="AR2" s="336"/>
      <c r="AS2" s="336"/>
      <c r="AT2" s="336"/>
      <c r="AU2" s="336"/>
      <c r="AV2" s="14"/>
      <c r="AW2" s="12"/>
      <c r="AX2" s="18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ht="6" customHeight="1">
      <c r="A3" s="26"/>
      <c r="B3" s="348"/>
      <c r="C3" s="348"/>
      <c r="D3" s="348"/>
      <c r="E3" s="348"/>
      <c r="F3" s="348"/>
      <c r="G3" s="348"/>
      <c r="H3" s="34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47"/>
      <c r="W3" s="347"/>
      <c r="X3" s="347"/>
      <c r="Y3" s="347"/>
      <c r="Z3" s="347"/>
      <c r="AA3" s="347"/>
      <c r="AB3" s="347"/>
      <c r="AC3" s="347"/>
      <c r="AD3" s="347"/>
      <c r="AE3" s="15"/>
      <c r="AF3" s="15"/>
      <c r="AG3" s="15"/>
      <c r="AH3" s="350"/>
      <c r="AI3" s="350"/>
      <c r="AJ3" s="350"/>
      <c r="AK3" s="350"/>
      <c r="AL3" s="350"/>
      <c r="AM3" s="350"/>
      <c r="AN3" s="339"/>
      <c r="AO3" s="337"/>
      <c r="AP3" s="337"/>
      <c r="AQ3" s="337"/>
      <c r="AR3" s="337"/>
      <c r="AS3" s="337"/>
      <c r="AT3" s="337"/>
      <c r="AU3" s="337"/>
      <c r="AV3" s="16"/>
      <c r="AW3" s="12"/>
      <c r="AX3" s="18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ht="12" customHeight="1">
      <c r="A4" s="26"/>
      <c r="B4" s="2" t="s">
        <v>13</v>
      </c>
      <c r="C4" s="248" t="s">
        <v>1</v>
      </c>
      <c r="D4" s="248"/>
      <c r="E4" s="3"/>
      <c r="F4" s="2" t="s">
        <v>13</v>
      </c>
      <c r="G4" s="248" t="s">
        <v>3</v>
      </c>
      <c r="H4" s="248"/>
      <c r="I4" s="3"/>
      <c r="J4" s="2" t="s">
        <v>13</v>
      </c>
      <c r="K4" s="248" t="s">
        <v>4</v>
      </c>
      <c r="L4" s="248"/>
      <c r="M4" s="3"/>
      <c r="N4" s="2" t="s">
        <v>13</v>
      </c>
      <c r="O4" s="248" t="s">
        <v>5</v>
      </c>
      <c r="P4" s="248"/>
      <c r="Q4" s="3"/>
      <c r="R4" s="2" t="s">
        <v>13</v>
      </c>
      <c r="S4" s="248" t="s">
        <v>6</v>
      </c>
      <c r="T4" s="248"/>
      <c r="U4" s="3"/>
      <c r="V4" s="2" t="s">
        <v>13</v>
      </c>
      <c r="W4" s="248" t="s">
        <v>7</v>
      </c>
      <c r="X4" s="248"/>
      <c r="Y4" s="3"/>
      <c r="Z4" s="2" t="s">
        <v>13</v>
      </c>
      <c r="AA4" s="248" t="s">
        <v>8</v>
      </c>
      <c r="AB4" s="248"/>
      <c r="AC4" s="3"/>
      <c r="AD4" s="2" t="s">
        <v>13</v>
      </c>
      <c r="AE4" s="248" t="s">
        <v>9</v>
      </c>
      <c r="AF4" s="248"/>
      <c r="AG4" s="3"/>
      <c r="AH4" s="2" t="s">
        <v>13</v>
      </c>
      <c r="AI4" s="248" t="s">
        <v>10</v>
      </c>
      <c r="AJ4" s="248"/>
      <c r="AK4" s="3"/>
      <c r="AL4" s="2" t="s">
        <v>13</v>
      </c>
      <c r="AM4" s="248" t="s">
        <v>11</v>
      </c>
      <c r="AN4" s="248"/>
      <c r="AO4" s="3"/>
      <c r="AP4" s="2" t="s">
        <v>13</v>
      </c>
      <c r="AQ4" s="248" t="s">
        <v>12</v>
      </c>
      <c r="AR4" s="248"/>
      <c r="AS4" s="3"/>
      <c r="AT4" s="2" t="s">
        <v>13</v>
      </c>
      <c r="AU4" s="248" t="s">
        <v>2</v>
      </c>
      <c r="AV4" s="248"/>
      <c r="AW4" s="30"/>
      <c r="AX4" s="18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ht="4.5" customHeight="1">
      <c r="A5" s="26"/>
      <c r="B5" s="25"/>
      <c r="C5" s="20"/>
      <c r="D5" s="20"/>
      <c r="E5" s="11"/>
      <c r="F5" s="25"/>
      <c r="G5" s="20"/>
      <c r="H5" s="20"/>
      <c r="I5" s="11"/>
      <c r="J5" s="25"/>
      <c r="K5" s="20"/>
      <c r="L5" s="20"/>
      <c r="M5" s="11"/>
      <c r="N5" s="25"/>
      <c r="O5" s="20"/>
      <c r="P5" s="20"/>
      <c r="Q5" s="11"/>
      <c r="R5" s="25"/>
      <c r="S5" s="20"/>
      <c r="T5" s="20"/>
      <c r="U5" s="11"/>
      <c r="V5" s="25"/>
      <c r="W5" s="20"/>
      <c r="X5" s="20"/>
      <c r="Y5" s="11"/>
      <c r="Z5" s="25"/>
      <c r="AA5" s="20"/>
      <c r="AB5" s="20"/>
      <c r="AC5" s="11"/>
      <c r="AD5" s="25"/>
      <c r="AE5" s="20"/>
      <c r="AF5" s="20"/>
      <c r="AG5" s="11"/>
      <c r="AH5" s="25"/>
      <c r="AI5" s="20"/>
      <c r="AJ5" s="20"/>
      <c r="AK5" s="11"/>
      <c r="AL5" s="25"/>
      <c r="AM5" s="20"/>
      <c r="AN5" s="20"/>
      <c r="AO5" s="11"/>
      <c r="AP5" s="25"/>
      <c r="AQ5" s="20"/>
      <c r="AR5" s="20"/>
      <c r="AS5" s="11"/>
      <c r="AT5" s="25"/>
      <c r="AU5" s="20"/>
      <c r="AV5" s="20"/>
      <c r="AW5" s="10"/>
      <c r="AX5" s="18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ht="12" customHeight="1">
      <c r="A6" s="31" t="str">
        <f>IF(OR(A10=2,A11=2,A12=2),1,IF(E6=1,1,""))</f>
        <v/>
      </c>
      <c r="B6" s="24">
        <f>IF(A6="",SUM(volgendjaar),A6)</f>
        <v>53</v>
      </c>
      <c r="C6" s="5" t="str">
        <f t="shared" ref="C6:C36" si="0">VLOOKUP(WEEKDAY(D6),dagen,2)</f>
        <v>vr</v>
      </c>
      <c r="D6" s="7">
        <f>DATE(F2,1,1)</f>
        <v>42370</v>
      </c>
      <c r="E6" s="18">
        <f t="shared" ref="E6:E16" si="1">IF(C6="ma",1,0)</f>
        <v>0</v>
      </c>
      <c r="F6" s="24">
        <f>IF(I6=0,"",SUM(E6:E36)+1)</f>
        <v>5</v>
      </c>
      <c r="G6" s="6" t="str">
        <f t="shared" ref="G6:G33" si="2">VLOOKUP(WEEKDAY(H6),dagen,2)</f>
        <v>ma</v>
      </c>
      <c r="H6" s="7">
        <f>D36+1</f>
        <v>42401</v>
      </c>
      <c r="I6" s="26">
        <f t="shared" ref="I6:I34" si="3">IF(G6="ma",1,0)</f>
        <v>1</v>
      </c>
      <c r="J6" s="24" t="str">
        <f>IF(M6=0,"",SUM($E$6:$E$36,$I$6:$I$34)+1)</f>
        <v/>
      </c>
      <c r="K6" s="6" t="str">
        <f t="shared" ref="K6:K36" si="4">VLOOKUP(WEEKDAY(L6),dagen,2)</f>
        <v>di</v>
      </c>
      <c r="L6" s="7">
        <f>IF(H34="",H33+1,H34+1)</f>
        <v>42430</v>
      </c>
      <c r="M6" s="26">
        <f t="shared" ref="M6:M36" si="5">IF(K6="ma",1,0)</f>
        <v>0</v>
      </c>
      <c r="N6" s="24" t="str">
        <f>IF(Q6=0,"",SUM($E$6:$E$36,$I$6:$I$34,$M$6:$M$36)+1)</f>
        <v/>
      </c>
      <c r="O6" s="6" t="str">
        <f t="shared" ref="O6:O35" si="6">VLOOKUP(WEEKDAY(P6),dagen,2)</f>
        <v>vr</v>
      </c>
      <c r="P6" s="7">
        <f>L36+1</f>
        <v>42461</v>
      </c>
      <c r="Q6" s="26">
        <f t="shared" ref="Q6:Q35" si="7">IF(O6="ma",1,0)</f>
        <v>0</v>
      </c>
      <c r="R6" s="24" t="str">
        <f>IF(U6=0,"",SUM($E$6:$E$36,$I$6:$I$34,$M$6:$M$36,$Q$6:$Q$35)+1)</f>
        <v/>
      </c>
      <c r="S6" s="6" t="str">
        <f t="shared" ref="S6:S36" si="8">VLOOKUP(WEEKDAY(T6),dagen,2)</f>
        <v>zo</v>
      </c>
      <c r="T6" s="7">
        <f>P35+1</f>
        <v>42491</v>
      </c>
      <c r="U6" s="26">
        <f t="shared" ref="U6:U36" si="9">IF(S6="ma",1,0)</f>
        <v>0</v>
      </c>
      <c r="V6" s="24" t="str">
        <f>IF(Y6=0,"",SUM($E$6:$E$36,$I$6:$I$34,$M$6:$M$36,$Q$6:$Q$35,$U$6:$U$36)+1)</f>
        <v/>
      </c>
      <c r="W6" s="6" t="str">
        <f t="shared" ref="W6:W35" si="10">VLOOKUP(WEEKDAY(X6),dagen,2)</f>
        <v>wo</v>
      </c>
      <c r="X6" s="7">
        <f>T36+1</f>
        <v>42522</v>
      </c>
      <c r="Y6" s="26">
        <f t="shared" ref="Y6:Y35" si="11">IF(W6="ma",1,0)</f>
        <v>0</v>
      </c>
      <c r="Z6" s="24" t="str">
        <f>IF(AC6=0,"",SUM($E$6:$E$36,$I$6:$I$34,$M$6:$M$36,$Q$6:$Q$35,$U$6:$U$36,$Y$6:$Y$35)+1)</f>
        <v/>
      </c>
      <c r="AA6" s="6" t="str">
        <f t="shared" ref="AA6:AA36" si="12">VLOOKUP(WEEKDAY(AB6),dagen,2)</f>
        <v>vr</v>
      </c>
      <c r="AB6" s="7">
        <f>X35+1</f>
        <v>42552</v>
      </c>
      <c r="AC6" s="26">
        <f t="shared" ref="AC6:AC36" si="13">IF(AA6="ma",1,0)</f>
        <v>0</v>
      </c>
      <c r="AD6" s="24">
        <f>IF(AG6=0,"",SUM($E$6:$E$36,$I$6:$I$34,$M$6:$M$36,$Q$6:$Q$35,$U$6:$U$36,$Y$6:$Y$35,$AC$6:$AC$36)+1)</f>
        <v>31</v>
      </c>
      <c r="AE6" s="6" t="str">
        <f t="shared" ref="AE6:AE36" si="14">VLOOKUP(WEEKDAY(AF6),dagen,2)</f>
        <v>ma</v>
      </c>
      <c r="AF6" s="7">
        <f>AB36+1</f>
        <v>42583</v>
      </c>
      <c r="AG6" s="26">
        <f t="shared" ref="AG6:AG36" si="15">IF(AE6="ma",1,0)</f>
        <v>1</v>
      </c>
      <c r="AH6" s="24" t="str">
        <f>IF(AK6=0,"",SUM($E$6:$E$36,$I$6:$I$34,$M$6:$M$36,$Q$6:$Q$35,$U$6:$U$36,$Y$6:$Y$35,$AC$6:$AC$36,$AG$6:$AG$36)+1)</f>
        <v/>
      </c>
      <c r="AI6" s="6" t="str">
        <f t="shared" ref="AI6:AI35" si="16">VLOOKUP(WEEKDAY(AJ6),dagen,2)</f>
        <v>do</v>
      </c>
      <c r="AJ6" s="7">
        <f>AF36+1</f>
        <v>42614</v>
      </c>
      <c r="AK6" s="26">
        <f t="shared" ref="AK6:AK35" si="17">IF(AI6="ma",1,0)</f>
        <v>0</v>
      </c>
      <c r="AL6" s="24" t="str">
        <f>IF(AO6=0,"",SUM($E$6:$E$36,$I$6:$I$34,$M$6:$M$36,$Q$6:$Q$35,$U$6:$U$36,$Y$6:$Y$35,$AC$6:$AC$36,$AG$6:$AG$37,$AK$6:$AK$35)+1)</f>
        <v/>
      </c>
      <c r="AM6" s="6" t="str">
        <f t="shared" ref="AM6:AM36" si="18">VLOOKUP(WEEKDAY(AN6),dagen,2)</f>
        <v>za</v>
      </c>
      <c r="AN6" s="7">
        <f>AJ35+1</f>
        <v>42644</v>
      </c>
      <c r="AO6" s="26">
        <f t="shared" ref="AO6:AO36" si="19">IF(AM6="ma",1,0)</f>
        <v>0</v>
      </c>
      <c r="AP6" s="24" t="str">
        <f>IF(AS6=0,"",SUM($E$6:$E$36,$I$6:$I$34,$M$6:$M$36,$Q$6:$Q$35,$U$6:$U$36,$Y$6:$Y$35,$AC$6:$AC$36,$AG$6:$AG$37,$AK$6:$AK$35,$AO$6:$AO$36)+1)</f>
        <v/>
      </c>
      <c r="AQ6" s="6" t="str">
        <f t="shared" ref="AQ6:AQ35" si="20">VLOOKUP(WEEKDAY(AR6),dagen,2)</f>
        <v>di</v>
      </c>
      <c r="AR6" s="7">
        <f>AN36+1</f>
        <v>42675</v>
      </c>
      <c r="AS6" s="26">
        <f t="shared" ref="AS6:AS35" si="21">IF(AQ6="ma",1,0)</f>
        <v>0</v>
      </c>
      <c r="AT6" s="24" t="str">
        <f>IF(AW6=0,"",SUM($E$6:$E$36,$I$6:$I$34,$M$6:$M$36,$Q$6:$Q$35,$U$6:$U$36,$Y$6:$Y$35,$AC$6:$AC$36,$AG$6:$AG$37,$AK$6:$AK$35,$AO$6:$AO$36,$AS$6:$AS$35)+1)</f>
        <v/>
      </c>
      <c r="AU6" s="6" t="str">
        <f t="shared" ref="AU6:AU36" si="22">VLOOKUP(WEEKDAY(AV6),dagen,2)</f>
        <v>do</v>
      </c>
      <c r="AV6" s="7">
        <f>AR35+1</f>
        <v>42705</v>
      </c>
      <c r="AW6" s="26">
        <f t="shared" ref="AW6:AW36" si="23">IF(AU6="ma",1,0)</f>
        <v>0</v>
      </c>
      <c r="AX6" s="18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ht="12" customHeight="1">
      <c r="A7" s="31" t="str">
        <f>IF(E7=1,1,"")</f>
        <v/>
      </c>
      <c r="B7" s="24" t="str">
        <f t="shared" ref="B7:B12" si="24">A7</f>
        <v/>
      </c>
      <c r="C7" s="5" t="str">
        <f t="shared" si="0"/>
        <v>za</v>
      </c>
      <c r="D7" s="7">
        <f t="shared" ref="D7:D36" si="25">D6+1</f>
        <v>42371</v>
      </c>
      <c r="E7" s="18">
        <f t="shared" si="1"/>
        <v>0</v>
      </c>
      <c r="F7" s="24" t="str">
        <f>IF(I7=0,"",SUM($E$6:$E$36,$I$6:I7))</f>
        <v/>
      </c>
      <c r="G7" s="6" t="str">
        <f t="shared" si="2"/>
        <v>di</v>
      </c>
      <c r="H7" s="7">
        <f t="shared" ref="H7:H33" si="26">H6+1</f>
        <v>42402</v>
      </c>
      <c r="I7" s="26">
        <f t="shared" si="3"/>
        <v>0</v>
      </c>
      <c r="J7" s="24" t="str">
        <f>IF(M7=0,"",SUM($E$6:$E$36,$I$6:$I$34,$M$6:M7))</f>
        <v/>
      </c>
      <c r="K7" s="6" t="str">
        <f t="shared" si="4"/>
        <v>wo</v>
      </c>
      <c r="L7" s="7">
        <f t="shared" ref="L7:L36" si="27">L6+1</f>
        <v>42431</v>
      </c>
      <c r="M7" s="26">
        <f t="shared" si="5"/>
        <v>0</v>
      </c>
      <c r="N7" s="24" t="str">
        <f>IF(Q7=0,"",SUM($E$6:$E$36,$I$6:$I$34,$M$6:$M$36,$Q$6:Q7))</f>
        <v/>
      </c>
      <c r="O7" s="6" t="str">
        <f t="shared" si="6"/>
        <v>za</v>
      </c>
      <c r="P7" s="7">
        <f t="shared" ref="P7:P35" si="28">P6+1</f>
        <v>42462</v>
      </c>
      <c r="Q7" s="26">
        <f t="shared" si="7"/>
        <v>0</v>
      </c>
      <c r="R7" s="24">
        <f>IF(U7=0,"",SUM($E$6:$E$36,$I$6:$I$34,$M$6:$M$36,$Q$6:$Q$35,$U$6:U7))</f>
        <v>18</v>
      </c>
      <c r="S7" s="6" t="str">
        <f t="shared" si="8"/>
        <v>ma</v>
      </c>
      <c r="T7" s="7">
        <f t="shared" ref="T7:T36" si="29">T6+1</f>
        <v>42492</v>
      </c>
      <c r="U7" s="26">
        <f t="shared" si="9"/>
        <v>1</v>
      </c>
      <c r="V7" s="24" t="str">
        <f>IF(Y7=0,"",SUM($E$6:$E$36,$I$6:$I$34,$M$6:$M$36,$Q$6:$Q$35,$U$6:$U$36,$Y$6:Y7))</f>
        <v/>
      </c>
      <c r="W7" s="6" t="str">
        <f t="shared" si="10"/>
        <v>do</v>
      </c>
      <c r="X7" s="7">
        <f t="shared" ref="X7:X35" si="30">X6+1</f>
        <v>42523</v>
      </c>
      <c r="Y7" s="26">
        <f t="shared" si="11"/>
        <v>0</v>
      </c>
      <c r="Z7" s="24" t="str">
        <f>IF(AC7=0,"",SUM($E$6:$E$36,$I$6:$I$34,$M$6:$M$36,$Q$6:$Q$35,$U$6:$U$36,$Y$6:$Y$35,$AC$6:AC7))</f>
        <v/>
      </c>
      <c r="AA7" s="6" t="str">
        <f t="shared" si="12"/>
        <v>za</v>
      </c>
      <c r="AB7" s="7">
        <f t="shared" ref="AB7:AB36" si="31">AB6+1</f>
        <v>42553</v>
      </c>
      <c r="AC7" s="26">
        <f t="shared" si="13"/>
        <v>0</v>
      </c>
      <c r="AD7" s="24" t="str">
        <f>IF(AG7=0,"",SUM($E$6:$E$36,$I$6:$I$34,$M$6:$M$36,$Q$6:$Q$35,$U$6:$U$36,$Y$6:$Y$35,$AC$6:$AC$36,$AG$6:AG7))</f>
        <v/>
      </c>
      <c r="AE7" s="6" t="str">
        <f t="shared" si="14"/>
        <v>di</v>
      </c>
      <c r="AF7" s="7">
        <f t="shared" ref="AF7:AF36" si="32">AF6+1</f>
        <v>42584</v>
      </c>
      <c r="AG7" s="26">
        <f t="shared" si="15"/>
        <v>0</v>
      </c>
      <c r="AH7" s="24" t="str">
        <f>IF(AK7=0,"",SUM($E$6:$E$36,$I$6:$I$34,$M$6:$M$36,$Q$6:$Q$35,$U$6:$U$36,$Y$6:$Y$35,$AC$6:$AC$36,$AG$6:$AG$37,$AK$6:AK7))</f>
        <v/>
      </c>
      <c r="AI7" s="6" t="str">
        <f t="shared" si="16"/>
        <v>vr</v>
      </c>
      <c r="AJ7" s="7">
        <f t="shared" ref="AJ7:AJ35" si="33">AJ6+1</f>
        <v>42615</v>
      </c>
      <c r="AK7" s="26">
        <f t="shared" si="17"/>
        <v>0</v>
      </c>
      <c r="AL7" s="24" t="str">
        <f>IF(AO7=0,"",SUM($E$6:$E$36,$I$6:$I$34,$M$6:$M$36,$Q$6:$Q$35,$U$6:$U$36,$Y$6:$Y$35,$AC$6:$AC$36,$AG$6:$AG$37,$AK$6:$AK$35,$AO$6:AO7))</f>
        <v/>
      </c>
      <c r="AM7" s="6" t="str">
        <f t="shared" si="18"/>
        <v>zo</v>
      </c>
      <c r="AN7" s="7">
        <f t="shared" ref="AN7:AN36" si="34">AN6+1</f>
        <v>42645</v>
      </c>
      <c r="AO7" s="26">
        <f t="shared" si="19"/>
        <v>0</v>
      </c>
      <c r="AP7" s="24" t="str">
        <f>IF(AS7=0,"",SUM($E$6:$E$36,$I$6:$I$34,$M$6:$M$36,$Q$6:$Q$35,$U$6:$U$36,$Y$6:$Y$35,$AC$6:$AC$36,$AG$6:$AG$37,$AK$6:$AK$35,$AO$6:$AO$36,$AS$6:AS7))</f>
        <v/>
      </c>
      <c r="AQ7" s="6" t="str">
        <f t="shared" si="20"/>
        <v>wo</v>
      </c>
      <c r="AR7" s="7">
        <f t="shared" ref="AR7:AR35" si="35">AR6+1</f>
        <v>42676</v>
      </c>
      <c r="AS7" s="26">
        <f t="shared" si="21"/>
        <v>0</v>
      </c>
      <c r="AT7" s="24" t="str">
        <f>IF(AW7=0,"",SUM($E$6:$E$36,$I$6:$I$34,$M$6:$M$36,$Q$6:$Q$35,$U$6:$U$36,$Y$6:$Y$35,$AC$6:$AC$36,$AG$6:$AG$37,$AK$6:$AK$35,$AO$6:$AO$36,$AS$6:$AS$35,$AW$6:AW7))</f>
        <v/>
      </c>
      <c r="AU7" s="6" t="str">
        <f t="shared" si="22"/>
        <v>vr</v>
      </c>
      <c r="AV7" s="7">
        <f t="shared" ref="AV7:AV36" si="36">AV6+1</f>
        <v>42706</v>
      </c>
      <c r="AW7" s="26">
        <f t="shared" si="23"/>
        <v>0</v>
      </c>
      <c r="AX7" s="18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ht="12" customHeight="1">
      <c r="A8" s="31" t="str">
        <f>IF(E8=1,1,"")</f>
        <v/>
      </c>
      <c r="B8" s="24" t="str">
        <f t="shared" si="24"/>
        <v/>
      </c>
      <c r="C8" s="5" t="str">
        <f t="shared" si="0"/>
        <v>zo</v>
      </c>
      <c r="D8" s="7">
        <f t="shared" si="25"/>
        <v>42372</v>
      </c>
      <c r="E8" s="18">
        <f t="shared" si="1"/>
        <v>0</v>
      </c>
      <c r="F8" s="24" t="str">
        <f>IF(I8=0,"",SUM($E$6:$E$36,$I$6:I8))</f>
        <v/>
      </c>
      <c r="G8" s="6" t="str">
        <f t="shared" si="2"/>
        <v>wo</v>
      </c>
      <c r="H8" s="7">
        <f t="shared" si="26"/>
        <v>42403</v>
      </c>
      <c r="I8" s="26">
        <f t="shared" si="3"/>
        <v>0</v>
      </c>
      <c r="J8" s="24" t="str">
        <f>IF(M8=0,"",SUM($E$6:$E$36,$I$6:$I$34,$M$6:M8))</f>
        <v/>
      </c>
      <c r="K8" s="6" t="str">
        <f t="shared" si="4"/>
        <v>do</v>
      </c>
      <c r="L8" s="7">
        <f t="shared" si="27"/>
        <v>42432</v>
      </c>
      <c r="M8" s="26">
        <f t="shared" si="5"/>
        <v>0</v>
      </c>
      <c r="N8" s="24" t="str">
        <f>IF(Q8=0,"",SUM($E$6:$E$36,$I$6:$I$34,$M$6:$M$36,$Q$6:Q8))</f>
        <v/>
      </c>
      <c r="O8" s="6" t="str">
        <f t="shared" si="6"/>
        <v>zo</v>
      </c>
      <c r="P8" s="7">
        <f t="shared" si="28"/>
        <v>42463</v>
      </c>
      <c r="Q8" s="26">
        <f t="shared" si="7"/>
        <v>0</v>
      </c>
      <c r="R8" s="24" t="str">
        <f>IF(U8=0,"",SUM($E$6:$E$36,$I$6:$I$34,$M$6:$M$36,$Q$6:$Q$35,$U$6:U8))</f>
        <v/>
      </c>
      <c r="S8" s="6" t="str">
        <f t="shared" si="8"/>
        <v>di</v>
      </c>
      <c r="T8" s="7">
        <f t="shared" si="29"/>
        <v>42493</v>
      </c>
      <c r="U8" s="26">
        <f t="shared" si="9"/>
        <v>0</v>
      </c>
      <c r="V8" s="24" t="str">
        <f>IF(Y8=0,"",SUM($E$6:$E$36,$I$6:$I$34,$M$6:$M$36,$Q$6:$Q$35,$U$6:$U$36,$Y$6:Y8))</f>
        <v/>
      </c>
      <c r="W8" s="6" t="str">
        <f t="shared" si="10"/>
        <v>vr</v>
      </c>
      <c r="X8" s="7">
        <f t="shared" si="30"/>
        <v>42524</v>
      </c>
      <c r="Y8" s="26">
        <f t="shared" si="11"/>
        <v>0</v>
      </c>
      <c r="Z8" s="24" t="str">
        <f>IF(AC8=0,"",SUM($E$6:$E$36,$I$6:$I$34,$M$6:$M$36,$Q$6:$Q$35,$U$6:$U$36,$Y$6:$Y$35,$AC$6:AC8))</f>
        <v/>
      </c>
      <c r="AA8" s="6" t="str">
        <f t="shared" si="12"/>
        <v>zo</v>
      </c>
      <c r="AB8" s="7">
        <f t="shared" si="31"/>
        <v>42554</v>
      </c>
      <c r="AC8" s="26">
        <f t="shared" si="13"/>
        <v>0</v>
      </c>
      <c r="AD8" s="24" t="str">
        <f>IF(AG8=0,"",SUM($E$6:$E$36,$I$6:$I$34,$M$6:$M$36,$Q$6:$Q$35,$U$6:$U$36,$Y$6:$Y$35,$AC$6:$AC$36,$AG$6:AG8))</f>
        <v/>
      </c>
      <c r="AE8" s="6" t="str">
        <f t="shared" si="14"/>
        <v>wo</v>
      </c>
      <c r="AF8" s="7">
        <f t="shared" si="32"/>
        <v>42585</v>
      </c>
      <c r="AG8" s="26">
        <f t="shared" si="15"/>
        <v>0</v>
      </c>
      <c r="AH8" s="24" t="str">
        <f>IF(AK8=0,"",SUM($E$6:$E$36,$I$6:$I$34,$M$6:$M$36,$Q$6:$Q$35,$U$6:$U$36,$Y$6:$Y$35,$AC$6:$AC$36,$AG$6:$AG$37,$AK$6:AK8))</f>
        <v/>
      </c>
      <c r="AI8" s="6" t="str">
        <f t="shared" si="16"/>
        <v>za</v>
      </c>
      <c r="AJ8" s="7">
        <f t="shared" si="33"/>
        <v>42616</v>
      </c>
      <c r="AK8" s="26">
        <f t="shared" si="17"/>
        <v>0</v>
      </c>
      <c r="AL8" s="24">
        <f>IF(AO8=0,"",SUM($E$6:$E$36,$I$6:$I$34,$M$6:$M$36,$Q$6:$Q$35,$U$6:$U$36,$Y$6:$Y$35,$AC$6:$AC$36,$AG$6:$AG$37,$AK$6:$AK$35,$AO$6:AO8))</f>
        <v>40</v>
      </c>
      <c r="AM8" s="6" t="str">
        <f t="shared" si="18"/>
        <v>ma</v>
      </c>
      <c r="AN8" s="7">
        <f t="shared" si="34"/>
        <v>42646</v>
      </c>
      <c r="AO8" s="26">
        <f t="shared" si="19"/>
        <v>1</v>
      </c>
      <c r="AP8" s="24" t="str">
        <f>IF(AS8=0,"",SUM($E$6:$E$36,$I$6:$I$34,$M$6:$M$36,$Q$6:$Q$35,$U$6:$U$36,$Y$6:$Y$35,$AC$6:$AC$36,$AG$6:$AG$37,$AK$6:$AK$35,$AO$6:$AO$36,$AS$6:AS8))</f>
        <v/>
      </c>
      <c r="AQ8" s="6" t="str">
        <f t="shared" si="20"/>
        <v>do</v>
      </c>
      <c r="AR8" s="7">
        <f t="shared" si="35"/>
        <v>42677</v>
      </c>
      <c r="AS8" s="26">
        <f t="shared" si="21"/>
        <v>0</v>
      </c>
      <c r="AT8" s="24" t="str">
        <f>IF(AW8=0,"",SUM($E$6:$E$36,$I$6:$I$34,$M$6:$M$36,$Q$6:$Q$35,$U$6:$U$36,$Y$6:$Y$35,$AC$6:$AC$36,$AG$6:$AG$37,$AK$6:$AK$35,$AO$6:$AO$36,$AS$6:$AS$35,$AW$6:AW8))</f>
        <v/>
      </c>
      <c r="AU8" s="6" t="str">
        <f t="shared" si="22"/>
        <v>za</v>
      </c>
      <c r="AV8" s="7">
        <f t="shared" si="36"/>
        <v>42707</v>
      </c>
      <c r="AW8" s="26">
        <f t="shared" si="23"/>
        <v>0</v>
      </c>
      <c r="AX8" s="18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ht="12" customHeight="1">
      <c r="A9" s="31">
        <f>IF(E9=1,1,"")</f>
        <v>1</v>
      </c>
      <c r="B9" s="24">
        <f t="shared" si="24"/>
        <v>1</v>
      </c>
      <c r="C9" s="5" t="str">
        <f t="shared" si="0"/>
        <v>ma</v>
      </c>
      <c r="D9" s="7">
        <f t="shared" si="25"/>
        <v>42373</v>
      </c>
      <c r="E9" s="18">
        <f t="shared" si="1"/>
        <v>1</v>
      </c>
      <c r="F9" s="24" t="str">
        <f>IF(I9=0,"",SUM($E$6:$E$36,$I$6:I9))</f>
        <v/>
      </c>
      <c r="G9" s="6" t="str">
        <f t="shared" si="2"/>
        <v>do</v>
      </c>
      <c r="H9" s="7">
        <f t="shared" si="26"/>
        <v>42404</v>
      </c>
      <c r="I9" s="26">
        <f t="shared" si="3"/>
        <v>0</v>
      </c>
      <c r="J9" s="24" t="str">
        <f>IF(M9=0,"",SUM($E$6:$E$36,$I$6:$I$34,$M$6:M9))</f>
        <v/>
      </c>
      <c r="K9" s="6" t="str">
        <f t="shared" si="4"/>
        <v>vr</v>
      </c>
      <c r="L9" s="7">
        <f t="shared" si="27"/>
        <v>42433</v>
      </c>
      <c r="M9" s="26">
        <f t="shared" si="5"/>
        <v>0</v>
      </c>
      <c r="N9" s="24">
        <f>IF(Q9=0,"",SUM($E$6:$E$36,$I$6:$I$34,$M$6:$M$36,$Q$6:Q9))</f>
        <v>14</v>
      </c>
      <c r="O9" s="6" t="str">
        <f t="shared" si="6"/>
        <v>ma</v>
      </c>
      <c r="P9" s="7">
        <f t="shared" si="28"/>
        <v>42464</v>
      </c>
      <c r="Q9" s="26">
        <f t="shared" si="7"/>
        <v>1</v>
      </c>
      <c r="R9" s="24" t="str">
        <f>IF(U9=0,"",SUM($E$6:$E$36,$I$6:$I$34,$M$6:$M$36,$Q$6:$Q$35,$U$6:U9))</f>
        <v/>
      </c>
      <c r="S9" s="6" t="str">
        <f t="shared" si="8"/>
        <v>wo</v>
      </c>
      <c r="T9" s="7">
        <f t="shared" si="29"/>
        <v>42494</v>
      </c>
      <c r="U9" s="26">
        <f t="shared" si="9"/>
        <v>0</v>
      </c>
      <c r="V9" s="24" t="str">
        <f>IF(Y9=0,"",SUM($E$6:$E$36,$I$6:$I$34,$M$6:$M$36,$Q$6:$Q$35,$U$6:$U$36,$Y$6:Y9))</f>
        <v/>
      </c>
      <c r="W9" s="6" t="str">
        <f t="shared" si="10"/>
        <v>za</v>
      </c>
      <c r="X9" s="7">
        <f t="shared" si="30"/>
        <v>42525</v>
      </c>
      <c r="Y9" s="26">
        <f t="shared" si="11"/>
        <v>0</v>
      </c>
      <c r="Z9" s="24">
        <f>IF(AC9=0,"",SUM($E$6:$E$36,$I$6:$I$34,$M$6:$M$36,$Q$6:$Q$35,$U$6:$U$36,$Y$6:$Y$35,$AC$6:AC9))</f>
        <v>27</v>
      </c>
      <c r="AA9" s="6" t="str">
        <f t="shared" si="12"/>
        <v>ma</v>
      </c>
      <c r="AB9" s="7">
        <f t="shared" si="31"/>
        <v>42555</v>
      </c>
      <c r="AC9" s="26">
        <f t="shared" si="13"/>
        <v>1</v>
      </c>
      <c r="AD9" s="24" t="str">
        <f>IF(AG9=0,"",SUM($E$6:$E$36,$I$6:$I$34,$M$6:$M$36,$Q$6:$Q$35,$U$6:$U$36,$Y$6:$Y$35,$AC$6:$AC$36,$AG$6:AG9))</f>
        <v/>
      </c>
      <c r="AE9" s="6" t="str">
        <f t="shared" si="14"/>
        <v>do</v>
      </c>
      <c r="AF9" s="7">
        <f t="shared" si="32"/>
        <v>42586</v>
      </c>
      <c r="AG9" s="26">
        <f t="shared" si="15"/>
        <v>0</v>
      </c>
      <c r="AH9" s="24" t="str">
        <f>IF(AK9=0,"",SUM($E$6:$E$36,$I$6:$I$34,$M$6:$M$36,$Q$6:$Q$35,$U$6:$U$36,$Y$6:$Y$35,$AC$6:$AC$36,$AG$6:$AG$37,$AK$6:AK9))</f>
        <v/>
      </c>
      <c r="AI9" s="6" t="str">
        <f t="shared" si="16"/>
        <v>zo</v>
      </c>
      <c r="AJ9" s="7">
        <f t="shared" si="33"/>
        <v>42617</v>
      </c>
      <c r="AK9" s="26">
        <f t="shared" si="17"/>
        <v>0</v>
      </c>
      <c r="AL9" s="24" t="str">
        <f>IF(AO9=0,"",SUM($E$6:$E$36,$I$6:$I$34,$M$6:$M$36,$Q$6:$Q$35,$U$6:$U$36,$Y$6:$Y$35,$AC$6:$AC$36,$AG$6:$AG$37,$AK$6:$AK$35,$AO$6:AO9))</f>
        <v/>
      </c>
      <c r="AM9" s="6" t="str">
        <f t="shared" si="18"/>
        <v>di</v>
      </c>
      <c r="AN9" s="7">
        <f t="shared" si="34"/>
        <v>42647</v>
      </c>
      <c r="AO9" s="26">
        <f t="shared" si="19"/>
        <v>0</v>
      </c>
      <c r="AP9" s="24" t="str">
        <f>IF(AS9=0,"",SUM($E$6:$E$36,$I$6:$I$34,$M$6:$M$36,$Q$6:$Q$35,$U$6:$U$36,$Y$6:$Y$35,$AC$6:$AC$36,$AG$6:$AG$37,$AK$6:$AK$35,$AO$6:$AO$36,$AS$6:AS9))</f>
        <v/>
      </c>
      <c r="AQ9" s="6" t="str">
        <f t="shared" si="20"/>
        <v>vr</v>
      </c>
      <c r="AR9" s="7">
        <f t="shared" si="35"/>
        <v>42678</v>
      </c>
      <c r="AS9" s="26">
        <f t="shared" si="21"/>
        <v>0</v>
      </c>
      <c r="AT9" s="24" t="str">
        <f>IF(AW9=0,"",SUM($E$6:$E$36,$I$6:$I$34,$M$6:$M$36,$Q$6:$Q$35,$U$6:$U$36,$Y$6:$Y$35,$AC$6:$AC$36,$AG$6:$AG$37,$AK$6:$AK$35,$AO$6:$AO$36,$AS$6:$AS$35,$AW$6:AW9))</f>
        <v/>
      </c>
      <c r="AU9" s="6" t="str">
        <f t="shared" si="22"/>
        <v>zo</v>
      </c>
      <c r="AV9" s="7">
        <f t="shared" si="36"/>
        <v>42708</v>
      </c>
      <c r="AW9" s="26">
        <f t="shared" si="23"/>
        <v>0</v>
      </c>
      <c r="AX9" s="18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ht="12" customHeight="1">
      <c r="A10" s="31" t="str">
        <f>IF(E10=1,2,"")</f>
        <v/>
      </c>
      <c r="B10" s="24" t="str">
        <f t="shared" si="24"/>
        <v/>
      </c>
      <c r="C10" s="5" t="str">
        <f t="shared" si="0"/>
        <v>di</v>
      </c>
      <c r="D10" s="7">
        <f t="shared" si="25"/>
        <v>42374</v>
      </c>
      <c r="E10" s="18">
        <f t="shared" si="1"/>
        <v>0</v>
      </c>
      <c r="F10" s="24" t="str">
        <f>IF(I10=0,"",SUM($E$6:$E$36,$I$6:I10))</f>
        <v/>
      </c>
      <c r="G10" s="6" t="str">
        <f t="shared" si="2"/>
        <v>vr</v>
      </c>
      <c r="H10" s="7">
        <f t="shared" si="26"/>
        <v>42405</v>
      </c>
      <c r="I10" s="26">
        <f t="shared" si="3"/>
        <v>0</v>
      </c>
      <c r="J10" s="24" t="str">
        <f>IF(M10=0,"",SUM($E$6:$E$36,$I$6:$I$34,$M$6:M10))</f>
        <v/>
      </c>
      <c r="K10" s="6" t="str">
        <f t="shared" si="4"/>
        <v>za</v>
      </c>
      <c r="L10" s="7">
        <f t="shared" si="27"/>
        <v>42434</v>
      </c>
      <c r="M10" s="26">
        <f t="shared" si="5"/>
        <v>0</v>
      </c>
      <c r="N10" s="24" t="str">
        <f>IF(Q10=0,"",SUM($E$6:$E$36,$I$6:$I$34,$M$6:$M$36,$Q$6:Q10))</f>
        <v/>
      </c>
      <c r="O10" s="6" t="str">
        <f t="shared" si="6"/>
        <v>di</v>
      </c>
      <c r="P10" s="7">
        <f t="shared" si="28"/>
        <v>42465</v>
      </c>
      <c r="Q10" s="26">
        <f t="shared" si="7"/>
        <v>0</v>
      </c>
      <c r="R10" s="24" t="str">
        <f>IF(U10=0,"",SUM($E$6:$E$36,$I$6:$I$34,$M$6:$M$36,$Q$6:$Q$35,$U$6:U10))</f>
        <v/>
      </c>
      <c r="S10" s="6" t="str">
        <f t="shared" si="8"/>
        <v>do</v>
      </c>
      <c r="T10" s="7">
        <f t="shared" si="29"/>
        <v>42495</v>
      </c>
      <c r="U10" s="26">
        <f t="shared" si="9"/>
        <v>0</v>
      </c>
      <c r="V10" s="24" t="str">
        <f>IF(Y10=0,"",SUM($E$6:$E$36,$I$6:$I$34,$M$6:$M$36,$Q$6:$Q$35,$U$6:$U$36,$Y$6:Y10))</f>
        <v/>
      </c>
      <c r="W10" s="6" t="str">
        <f t="shared" si="10"/>
        <v>zo</v>
      </c>
      <c r="X10" s="7">
        <f t="shared" si="30"/>
        <v>42526</v>
      </c>
      <c r="Y10" s="26">
        <f t="shared" si="11"/>
        <v>0</v>
      </c>
      <c r="Z10" s="24" t="str">
        <f>IF(AC10=0,"",SUM($E$6:$E$36,$I$6:$I$34,$M$6:$M$36,$Q$6:$Q$35,$U$6:$U$36,$Y$6:$Y$35,$AC$6:AC10))</f>
        <v/>
      </c>
      <c r="AA10" s="6" t="str">
        <f t="shared" si="12"/>
        <v>di</v>
      </c>
      <c r="AB10" s="7">
        <f t="shared" si="31"/>
        <v>42556</v>
      </c>
      <c r="AC10" s="26">
        <f t="shared" si="13"/>
        <v>0</v>
      </c>
      <c r="AD10" s="24" t="str">
        <f>IF(AG10=0,"",SUM($E$6:$E$36,$I$6:$I$34,$M$6:$M$36,$Q$6:$Q$35,$U$6:$U$36,$Y$6:$Y$35,$AC$6:$AC$36,$AG$6:AG10))</f>
        <v/>
      </c>
      <c r="AE10" s="6" t="str">
        <f t="shared" si="14"/>
        <v>vr</v>
      </c>
      <c r="AF10" s="7">
        <f t="shared" si="32"/>
        <v>42587</v>
      </c>
      <c r="AG10" s="26">
        <f t="shared" si="15"/>
        <v>0</v>
      </c>
      <c r="AH10" s="24">
        <f>IF(AK10=0,"",SUM($E$6:$E$36,$I$6:$I$34,$M$6:$M$36,$Q$6:$Q$35,$U$6:$U$36,$Y$6:$Y$35,$AC$6:$AC$36,$AG$6:$AG$37,$AK$6:AK10))</f>
        <v>36</v>
      </c>
      <c r="AI10" s="6" t="str">
        <f t="shared" si="16"/>
        <v>ma</v>
      </c>
      <c r="AJ10" s="7">
        <f t="shared" si="33"/>
        <v>42618</v>
      </c>
      <c r="AK10" s="26">
        <f t="shared" si="17"/>
        <v>1</v>
      </c>
      <c r="AL10" s="24" t="str">
        <f>IF(AO10=0,"",SUM($E$6:$E$36,$I$6:$I$34,$M$6:$M$36,$Q$6:$Q$35,$U$6:$U$36,$Y$6:$Y$35,$AC$6:$AC$36,$AG$6:$AG$37,$AK$6:$AK$35,$AO$6:AO10))</f>
        <v/>
      </c>
      <c r="AM10" s="6" t="str">
        <f t="shared" si="18"/>
        <v>wo</v>
      </c>
      <c r="AN10" s="7">
        <f t="shared" si="34"/>
        <v>42648</v>
      </c>
      <c r="AO10" s="26">
        <f t="shared" si="19"/>
        <v>0</v>
      </c>
      <c r="AP10" s="24" t="str">
        <f>IF(AS10=0,"",SUM($E$6:$E$36,$I$6:$I$34,$M$6:$M$36,$Q$6:$Q$35,$U$6:$U$36,$Y$6:$Y$35,$AC$6:$AC$36,$AG$6:$AG$37,$AK$6:$AK$35,$AO$6:$AO$36,$AS$6:AS10))</f>
        <v/>
      </c>
      <c r="AQ10" s="6" t="str">
        <f t="shared" si="20"/>
        <v>za</v>
      </c>
      <c r="AR10" s="7">
        <f t="shared" si="35"/>
        <v>42679</v>
      </c>
      <c r="AS10" s="26">
        <f t="shared" si="21"/>
        <v>0</v>
      </c>
      <c r="AT10" s="24">
        <f>IF(AW10=0,"",SUM($E$6:$E$36,$I$6:$I$34,$M$6:$M$36,$Q$6:$Q$35,$U$6:$U$36,$Y$6:$Y$35,$AC$6:$AC$36,$AG$6:$AG$37,$AK$6:$AK$35,$AO$6:$AO$36,$AS$6:$AS$35,$AW$6:AW10))</f>
        <v>49</v>
      </c>
      <c r="AU10" s="6" t="str">
        <f t="shared" si="22"/>
        <v>ma</v>
      </c>
      <c r="AV10" s="7">
        <f t="shared" si="36"/>
        <v>42709</v>
      </c>
      <c r="AW10" s="26">
        <f t="shared" si="23"/>
        <v>1</v>
      </c>
      <c r="AX10" s="18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</row>
    <row r="11" spans="1:77" ht="12" customHeight="1">
      <c r="A11" s="31" t="str">
        <f>IF(E11=1,2,"")</f>
        <v/>
      </c>
      <c r="B11" s="24" t="str">
        <f t="shared" si="24"/>
        <v/>
      </c>
      <c r="C11" s="5" t="str">
        <f t="shared" si="0"/>
        <v>wo</v>
      </c>
      <c r="D11" s="7">
        <f t="shared" si="25"/>
        <v>42375</v>
      </c>
      <c r="E11" s="18">
        <f t="shared" si="1"/>
        <v>0</v>
      </c>
      <c r="F11" s="24" t="str">
        <f>IF(I11=0,"",SUM($E$6:$E$36,$I$6:I11))</f>
        <v/>
      </c>
      <c r="G11" s="6" t="str">
        <f t="shared" si="2"/>
        <v>za</v>
      </c>
      <c r="H11" s="7">
        <f t="shared" si="26"/>
        <v>42406</v>
      </c>
      <c r="I11" s="26">
        <f t="shared" si="3"/>
        <v>0</v>
      </c>
      <c r="J11" s="24" t="str">
        <f>IF(M11=0,"",SUM($E$6:$E$36,$I$6:$I$34,$M$6:M11))</f>
        <v/>
      </c>
      <c r="K11" s="6" t="str">
        <f t="shared" si="4"/>
        <v>zo</v>
      </c>
      <c r="L11" s="7">
        <f t="shared" si="27"/>
        <v>42435</v>
      </c>
      <c r="M11" s="26">
        <f t="shared" si="5"/>
        <v>0</v>
      </c>
      <c r="N11" s="24" t="str">
        <f>IF(Q11=0,"",SUM($E$6:$E$36,$I$6:$I$34,$M$6:$M$36,$Q$6:Q11))</f>
        <v/>
      </c>
      <c r="O11" s="6" t="str">
        <f t="shared" si="6"/>
        <v>wo</v>
      </c>
      <c r="P11" s="7">
        <f t="shared" si="28"/>
        <v>42466</v>
      </c>
      <c r="Q11" s="26">
        <f t="shared" si="7"/>
        <v>0</v>
      </c>
      <c r="R11" s="24" t="str">
        <f>IF(U11=0,"",SUM($E$6:$E$36,$I$6:$I$34,$M$6:$M$36,$Q$6:$Q$35,$U$6:U11))</f>
        <v/>
      </c>
      <c r="S11" s="6" t="str">
        <f t="shared" si="8"/>
        <v>vr</v>
      </c>
      <c r="T11" s="7">
        <f t="shared" si="29"/>
        <v>42496</v>
      </c>
      <c r="U11" s="26">
        <f t="shared" si="9"/>
        <v>0</v>
      </c>
      <c r="V11" s="24">
        <f>IF(Y11=0,"",SUM($E$6:$E$36,$I$6:$I$34,$M$6:$M$36,$Q$6:$Q$35,$U$6:$U$36,$Y$6:Y11))</f>
        <v>23</v>
      </c>
      <c r="W11" s="6" t="str">
        <f t="shared" si="10"/>
        <v>ma</v>
      </c>
      <c r="X11" s="7">
        <f t="shared" si="30"/>
        <v>42527</v>
      </c>
      <c r="Y11" s="26">
        <f t="shared" si="11"/>
        <v>1</v>
      </c>
      <c r="Z11" s="24" t="str">
        <f>IF(AC11=0,"",SUM($E$6:$E$36,$I$6:$I$34,$M$6:$M$36,$Q$6:$Q$35,$U$6:$U$36,$Y$6:$Y$35,$AC$6:AC11))</f>
        <v/>
      </c>
      <c r="AA11" s="6" t="str">
        <f t="shared" si="12"/>
        <v>wo</v>
      </c>
      <c r="AB11" s="7">
        <f t="shared" si="31"/>
        <v>42557</v>
      </c>
      <c r="AC11" s="26">
        <f t="shared" si="13"/>
        <v>0</v>
      </c>
      <c r="AD11" s="24" t="str">
        <f>IF(AG11=0,"",SUM($E$6:$E$36,$I$6:$I$34,$M$6:$M$36,$Q$6:$Q$35,$U$6:$U$36,$Y$6:$Y$35,$AC$6:$AC$36,$AG$6:AG11))</f>
        <v/>
      </c>
      <c r="AE11" s="6" t="str">
        <f t="shared" si="14"/>
        <v>za</v>
      </c>
      <c r="AF11" s="7">
        <f t="shared" si="32"/>
        <v>42588</v>
      </c>
      <c r="AG11" s="26">
        <f t="shared" si="15"/>
        <v>0</v>
      </c>
      <c r="AH11" s="24" t="str">
        <f>IF(AK11=0,"",SUM($E$6:$E$36,$I$6:$I$34,$M$6:$M$36,$Q$6:$Q$35,$U$6:$U$36,$Y$6:$Y$35,$AC$6:$AC$36,$AG$6:$AG$37,$AK$6:AK11))</f>
        <v/>
      </c>
      <c r="AI11" s="6" t="str">
        <f t="shared" si="16"/>
        <v>di</v>
      </c>
      <c r="AJ11" s="7">
        <f t="shared" si="33"/>
        <v>42619</v>
      </c>
      <c r="AK11" s="26">
        <f t="shared" si="17"/>
        <v>0</v>
      </c>
      <c r="AL11" s="24" t="str">
        <f>IF(AO11=0,"",SUM($E$6:$E$36,$I$6:$I$34,$M$6:$M$36,$Q$6:$Q$35,$U$6:$U$36,$Y$6:$Y$35,$AC$6:$AC$36,$AG$6:$AG$37,$AK$6:$AK$35,$AO$6:AO11))</f>
        <v/>
      </c>
      <c r="AM11" s="6" t="str">
        <f t="shared" si="18"/>
        <v>do</v>
      </c>
      <c r="AN11" s="7">
        <f t="shared" si="34"/>
        <v>42649</v>
      </c>
      <c r="AO11" s="26">
        <f t="shared" si="19"/>
        <v>0</v>
      </c>
      <c r="AP11" s="24" t="str">
        <f>IF(AS11=0,"",SUM($E$6:$E$36,$I$6:$I$34,$M$6:$M$36,$Q$6:$Q$35,$U$6:$U$36,$Y$6:$Y$35,$AC$6:$AC$36,$AG$6:$AG$37,$AK$6:$AK$35,$AO$6:$AO$36,$AS$6:AS11))</f>
        <v/>
      </c>
      <c r="AQ11" s="6" t="str">
        <f t="shared" si="20"/>
        <v>zo</v>
      </c>
      <c r="AR11" s="7">
        <f t="shared" si="35"/>
        <v>42680</v>
      </c>
      <c r="AS11" s="26">
        <f t="shared" si="21"/>
        <v>0</v>
      </c>
      <c r="AT11" s="24" t="str">
        <f>IF(AW11=0,"",SUM($E$6:$E$36,$I$6:$I$34,$M$6:$M$36,$Q$6:$Q$35,$U$6:$U$36,$Y$6:$Y$35,$AC$6:$AC$36,$AG$6:$AG$37,$AK$6:$AK$35,$AO$6:$AO$36,$AS$6:$AS$35,$AW$6:AW11))</f>
        <v/>
      </c>
      <c r="AU11" s="6" t="str">
        <f t="shared" si="22"/>
        <v>di</v>
      </c>
      <c r="AV11" s="7">
        <f t="shared" si="36"/>
        <v>42710</v>
      </c>
      <c r="AW11" s="26">
        <f t="shared" si="23"/>
        <v>0</v>
      </c>
      <c r="AX11" s="18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</row>
    <row r="12" spans="1:77" ht="12" customHeight="1">
      <c r="A12" s="31" t="str">
        <f>IF(E12=1,2,"")</f>
        <v/>
      </c>
      <c r="B12" s="24" t="str">
        <f t="shared" si="24"/>
        <v/>
      </c>
      <c r="C12" s="5" t="str">
        <f t="shared" si="0"/>
        <v>do</v>
      </c>
      <c r="D12" s="7">
        <f t="shared" si="25"/>
        <v>42376</v>
      </c>
      <c r="E12" s="18">
        <f t="shared" si="1"/>
        <v>0</v>
      </c>
      <c r="F12" s="24" t="str">
        <f>IF(I12=0,"",SUM($E$6:$E$36,$I$6:I12))</f>
        <v/>
      </c>
      <c r="G12" s="6" t="str">
        <f t="shared" si="2"/>
        <v>zo</v>
      </c>
      <c r="H12" s="7">
        <f t="shared" si="26"/>
        <v>42407</v>
      </c>
      <c r="I12" s="26">
        <f t="shared" si="3"/>
        <v>0</v>
      </c>
      <c r="J12" s="24">
        <f>IF(M12=0,"",SUM($E$6:$E$36,$I$6:$I$34,$M$6:M12))</f>
        <v>10</v>
      </c>
      <c r="K12" s="6" t="str">
        <f t="shared" si="4"/>
        <v>ma</v>
      </c>
      <c r="L12" s="7">
        <f t="shared" si="27"/>
        <v>42436</v>
      </c>
      <c r="M12" s="26">
        <f t="shared" si="5"/>
        <v>1</v>
      </c>
      <c r="N12" s="24" t="str">
        <f>IF(Q12=0,"",SUM($E$6:$E$36,$I$6:$I$34,$M$6:$M$36,$Q$6:Q12))</f>
        <v/>
      </c>
      <c r="O12" s="6" t="str">
        <f t="shared" si="6"/>
        <v>do</v>
      </c>
      <c r="P12" s="7">
        <f t="shared" si="28"/>
        <v>42467</v>
      </c>
      <c r="Q12" s="26">
        <f t="shared" si="7"/>
        <v>0</v>
      </c>
      <c r="R12" s="24" t="str">
        <f>IF(U12=0,"",SUM($E$6:$E$36,$I$6:$I$34,$M$6:$M$36,$Q$6:$Q$35,$U$6:U12))</f>
        <v/>
      </c>
      <c r="S12" s="6" t="str">
        <f t="shared" si="8"/>
        <v>za</v>
      </c>
      <c r="T12" s="7">
        <f t="shared" si="29"/>
        <v>42497</v>
      </c>
      <c r="U12" s="26">
        <f t="shared" si="9"/>
        <v>0</v>
      </c>
      <c r="V12" s="24" t="str">
        <f>IF(Y12=0,"",SUM($E$6:$E$36,$I$6:$I$34,$M$6:$M$36,$Q$6:$Q$35,$U$6:$U$36,$Y$6:Y12))</f>
        <v/>
      </c>
      <c r="W12" s="6" t="str">
        <f t="shared" si="10"/>
        <v>di</v>
      </c>
      <c r="X12" s="7">
        <f t="shared" si="30"/>
        <v>42528</v>
      </c>
      <c r="Y12" s="26">
        <f t="shared" si="11"/>
        <v>0</v>
      </c>
      <c r="Z12" s="24" t="str">
        <f>IF(AC12=0,"",SUM($E$6:$E$36,$I$6:$I$34,$M$6:$M$36,$Q$6:$Q$35,$U$6:$U$36,$Y$6:$Y$35,$AC$6:AC12))</f>
        <v/>
      </c>
      <c r="AA12" s="6" t="str">
        <f t="shared" si="12"/>
        <v>do</v>
      </c>
      <c r="AB12" s="7">
        <f t="shared" si="31"/>
        <v>42558</v>
      </c>
      <c r="AC12" s="26">
        <f t="shared" si="13"/>
        <v>0</v>
      </c>
      <c r="AD12" s="24" t="str">
        <f>IF(AG12=0,"",SUM($E$6:$E$36,$I$6:$I$34,$M$6:$M$36,$Q$6:$Q$35,$U$6:$U$36,$Y$6:$Y$35,$AC$6:$AC$36,$AG$6:AG12))</f>
        <v/>
      </c>
      <c r="AE12" s="6" t="str">
        <f t="shared" si="14"/>
        <v>zo</v>
      </c>
      <c r="AF12" s="7">
        <f t="shared" si="32"/>
        <v>42589</v>
      </c>
      <c r="AG12" s="26">
        <f t="shared" si="15"/>
        <v>0</v>
      </c>
      <c r="AH12" s="24" t="str">
        <f>IF(AK12=0,"",SUM($E$6:$E$36,$I$6:$I$34,$M$6:$M$36,$Q$6:$Q$35,$U$6:$U$36,$Y$6:$Y$35,$AC$6:$AC$36,$AG$6:$AG$37,$AK$6:AK12))</f>
        <v/>
      </c>
      <c r="AI12" s="6" t="str">
        <f t="shared" si="16"/>
        <v>wo</v>
      </c>
      <c r="AJ12" s="7">
        <f t="shared" si="33"/>
        <v>42620</v>
      </c>
      <c r="AK12" s="26">
        <f t="shared" si="17"/>
        <v>0</v>
      </c>
      <c r="AL12" s="24" t="str">
        <f>IF(AO12=0,"",SUM($E$6:$E$36,$I$6:$I$34,$M$6:$M$36,$Q$6:$Q$35,$U$6:$U$36,$Y$6:$Y$35,$AC$6:$AC$36,$AG$6:$AG$37,$AK$6:$AK$35,$AO$6:AO12))</f>
        <v/>
      </c>
      <c r="AM12" s="6" t="str">
        <f t="shared" si="18"/>
        <v>vr</v>
      </c>
      <c r="AN12" s="7">
        <f t="shared" si="34"/>
        <v>42650</v>
      </c>
      <c r="AO12" s="26">
        <f t="shared" si="19"/>
        <v>0</v>
      </c>
      <c r="AP12" s="24">
        <f>IF(AS12=0,"",SUM($E$6:$E$36,$I$6:$I$34,$M$6:$M$36,$Q$6:$Q$35,$U$6:$U$36,$Y$6:$Y$35,$AC$6:$AC$36,$AG$6:$AG$37,$AK$6:$AK$35,$AO$6:$AO$36,$AS$6:AS12))</f>
        <v>45</v>
      </c>
      <c r="AQ12" s="6" t="str">
        <f t="shared" si="20"/>
        <v>ma</v>
      </c>
      <c r="AR12" s="7">
        <f t="shared" si="35"/>
        <v>42681</v>
      </c>
      <c r="AS12" s="26">
        <f t="shared" si="21"/>
        <v>1</v>
      </c>
      <c r="AT12" s="24" t="str">
        <f>IF(AW12=0,"",SUM($E$6:$E$36,$I$6:$I$34,$M$6:$M$36,$Q$6:$Q$35,$U$6:$U$36,$Y$6:$Y$35,$AC$6:$AC$36,$AG$6:$AG$37,$AK$6:$AK$35,$AO$6:$AO$36,$AS$6:$AS$35,$AW$6:AW12))</f>
        <v/>
      </c>
      <c r="AU12" s="6" t="str">
        <f t="shared" si="22"/>
        <v>wo</v>
      </c>
      <c r="AV12" s="7">
        <f t="shared" si="36"/>
        <v>42711</v>
      </c>
      <c r="AW12" s="26">
        <f t="shared" si="23"/>
        <v>0</v>
      </c>
      <c r="AX12" s="18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ht="12" customHeight="1">
      <c r="A13" s="31"/>
      <c r="B13" s="24" t="str">
        <f>IF(E13=0,"",SUM($E$6:E13))</f>
        <v/>
      </c>
      <c r="C13" s="5" t="str">
        <f t="shared" si="0"/>
        <v>vr</v>
      </c>
      <c r="D13" s="7">
        <f t="shared" si="25"/>
        <v>42377</v>
      </c>
      <c r="E13" s="18">
        <f t="shared" si="1"/>
        <v>0</v>
      </c>
      <c r="F13" s="24">
        <f>IF(I13=0,"",SUM($E$6:$E$36,$I$6:I13))</f>
        <v>6</v>
      </c>
      <c r="G13" s="6" t="str">
        <f t="shared" si="2"/>
        <v>ma</v>
      </c>
      <c r="H13" s="7">
        <f t="shared" si="26"/>
        <v>42408</v>
      </c>
      <c r="I13" s="26">
        <f t="shared" si="3"/>
        <v>1</v>
      </c>
      <c r="J13" s="24" t="str">
        <f>IF(M13=0,"",SUM($E$6:$E$36,$I$6:$I$34,$M$6:M13))</f>
        <v/>
      </c>
      <c r="K13" s="6" t="str">
        <f t="shared" si="4"/>
        <v>di</v>
      </c>
      <c r="L13" s="7">
        <f t="shared" si="27"/>
        <v>42437</v>
      </c>
      <c r="M13" s="26">
        <f t="shared" si="5"/>
        <v>0</v>
      </c>
      <c r="N13" s="24" t="str">
        <f>IF(Q13=0,"",SUM($E$6:$E$36,$I$6:$I$34,$M$6:$M$36,$Q$6:Q13))</f>
        <v/>
      </c>
      <c r="O13" s="6" t="str">
        <f t="shared" si="6"/>
        <v>vr</v>
      </c>
      <c r="P13" s="7">
        <f t="shared" si="28"/>
        <v>42468</v>
      </c>
      <c r="Q13" s="26">
        <f t="shared" si="7"/>
        <v>0</v>
      </c>
      <c r="R13" s="24" t="str">
        <f>IF(U13=0,"",SUM($E$6:$E$36,$I$6:$I$34,$M$6:$M$36,$Q$6:$Q$35,$U$6:U13))</f>
        <v/>
      </c>
      <c r="S13" s="6" t="str">
        <f t="shared" si="8"/>
        <v>zo</v>
      </c>
      <c r="T13" s="7">
        <f t="shared" si="29"/>
        <v>42498</v>
      </c>
      <c r="U13" s="26">
        <f t="shared" si="9"/>
        <v>0</v>
      </c>
      <c r="V13" s="24" t="str">
        <f>IF(Y13=0,"",SUM($E$6:$E$36,$I$6:$I$34,$M$6:$M$36,$Q$6:$Q$35,$U$6:$U$36,$Y$6:Y13))</f>
        <v/>
      </c>
      <c r="W13" s="6" t="str">
        <f t="shared" si="10"/>
        <v>wo</v>
      </c>
      <c r="X13" s="7">
        <f t="shared" si="30"/>
        <v>42529</v>
      </c>
      <c r="Y13" s="26">
        <f t="shared" si="11"/>
        <v>0</v>
      </c>
      <c r="Z13" s="24" t="str">
        <f>IF(AC13=0,"",SUM($E$6:$E$36,$I$6:$I$34,$M$6:$M$36,$Q$6:$Q$35,$U$6:$U$36,$Y$6:$Y$35,$AC$6:AC13))</f>
        <v/>
      </c>
      <c r="AA13" s="6" t="str">
        <f t="shared" si="12"/>
        <v>vr</v>
      </c>
      <c r="AB13" s="7">
        <f t="shared" si="31"/>
        <v>42559</v>
      </c>
      <c r="AC13" s="26">
        <f t="shared" si="13"/>
        <v>0</v>
      </c>
      <c r="AD13" s="24">
        <f>IF(AG13=0,"",SUM($E$6:$E$36,$I$6:$I$34,$M$6:$M$36,$Q$6:$Q$35,$U$6:$U$36,$Y$6:$Y$35,$AC$6:$AC$36,$AG$6:AG13))</f>
        <v>32</v>
      </c>
      <c r="AE13" s="6" t="str">
        <f t="shared" si="14"/>
        <v>ma</v>
      </c>
      <c r="AF13" s="7">
        <f t="shared" si="32"/>
        <v>42590</v>
      </c>
      <c r="AG13" s="26">
        <f t="shared" si="15"/>
        <v>1</v>
      </c>
      <c r="AH13" s="24" t="str">
        <f>IF(AK13=0,"",SUM($E$6:$E$36,$I$6:$I$34,$M$6:$M$36,$Q$6:$Q$35,$U$6:$U$36,$Y$6:$Y$35,$AC$6:$AC$36,$AG$6:$AG$37,$AK$6:AK13))</f>
        <v/>
      </c>
      <c r="AI13" s="6" t="str">
        <f t="shared" si="16"/>
        <v>do</v>
      </c>
      <c r="AJ13" s="7">
        <f t="shared" si="33"/>
        <v>42621</v>
      </c>
      <c r="AK13" s="26">
        <f t="shared" si="17"/>
        <v>0</v>
      </c>
      <c r="AL13" s="24" t="str">
        <f>IF(AO13=0,"",SUM($E$6:$E$36,$I$6:$I$34,$M$6:$M$36,$Q$6:$Q$35,$U$6:$U$36,$Y$6:$Y$35,$AC$6:$AC$36,$AG$6:$AG$37,$AK$6:$AK$35,$AO$6:AO13))</f>
        <v/>
      </c>
      <c r="AM13" s="6" t="str">
        <f t="shared" si="18"/>
        <v>za</v>
      </c>
      <c r="AN13" s="7">
        <f t="shared" si="34"/>
        <v>42651</v>
      </c>
      <c r="AO13" s="26">
        <f t="shared" si="19"/>
        <v>0</v>
      </c>
      <c r="AP13" s="24" t="str">
        <f>IF(AS13=0,"",SUM($E$6:$E$36,$I$6:$I$34,$M$6:$M$36,$Q$6:$Q$35,$U$6:$U$36,$Y$6:$Y$35,$AC$6:$AC$36,$AG$6:$AG$37,$AK$6:$AK$35,$AO$6:$AO$36,$AS$6:AS13))</f>
        <v/>
      </c>
      <c r="AQ13" s="6" t="str">
        <f t="shared" si="20"/>
        <v>di</v>
      </c>
      <c r="AR13" s="7">
        <f t="shared" si="35"/>
        <v>42682</v>
      </c>
      <c r="AS13" s="26">
        <f t="shared" si="21"/>
        <v>0</v>
      </c>
      <c r="AT13" s="24" t="str">
        <f>IF(AW13=0,"",SUM($E$6:$E$36,$I$6:$I$34,$M$6:$M$36,$Q$6:$Q$35,$U$6:$U$36,$Y$6:$Y$35,$AC$6:$AC$36,$AG$6:$AG$37,$AK$6:$AK$35,$AO$6:$AO$36,$AS$6:$AS$35,$AW$6:AW13))</f>
        <v/>
      </c>
      <c r="AU13" s="6" t="str">
        <f t="shared" si="22"/>
        <v>do</v>
      </c>
      <c r="AV13" s="7">
        <f t="shared" si="36"/>
        <v>42712</v>
      </c>
      <c r="AW13" s="26">
        <f t="shared" si="23"/>
        <v>0</v>
      </c>
      <c r="AX13" s="18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ht="12" customHeight="1">
      <c r="A14" s="31"/>
      <c r="B14" s="24" t="str">
        <f>IF(E14=0,"",SUM($E$6:E14))</f>
        <v/>
      </c>
      <c r="C14" s="5" t="str">
        <f t="shared" si="0"/>
        <v>za</v>
      </c>
      <c r="D14" s="7">
        <f t="shared" si="25"/>
        <v>42378</v>
      </c>
      <c r="E14" s="18">
        <f t="shared" si="1"/>
        <v>0</v>
      </c>
      <c r="F14" s="24" t="str">
        <f>IF(I14=0,"",SUM($E$6:$E$36,$I$6:I14))</f>
        <v/>
      </c>
      <c r="G14" s="6" t="str">
        <f t="shared" si="2"/>
        <v>di</v>
      </c>
      <c r="H14" s="7">
        <f t="shared" si="26"/>
        <v>42409</v>
      </c>
      <c r="I14" s="26">
        <f t="shared" si="3"/>
        <v>0</v>
      </c>
      <c r="J14" s="24" t="str">
        <f>IF(M14=0,"",SUM($E$6:$E$36,$I$6:$I$34,$M$6:M14))</f>
        <v/>
      </c>
      <c r="K14" s="6" t="str">
        <f t="shared" si="4"/>
        <v>wo</v>
      </c>
      <c r="L14" s="7">
        <f t="shared" si="27"/>
        <v>42438</v>
      </c>
      <c r="M14" s="26">
        <f t="shared" si="5"/>
        <v>0</v>
      </c>
      <c r="N14" s="24" t="str">
        <f>IF(Q14=0,"",SUM($E$6:$E$36,$I$6:$I$34,$M$6:$M$36,$Q$6:Q14))</f>
        <v/>
      </c>
      <c r="O14" s="6" t="str">
        <f t="shared" si="6"/>
        <v>za</v>
      </c>
      <c r="P14" s="7">
        <f t="shared" si="28"/>
        <v>42469</v>
      </c>
      <c r="Q14" s="26">
        <f t="shared" si="7"/>
        <v>0</v>
      </c>
      <c r="R14" s="24">
        <f>IF(U14=0,"",SUM($E$6:$E$36,$I$6:$I$34,$M$6:$M$36,$Q$6:$Q$35,$U$6:U14))</f>
        <v>19</v>
      </c>
      <c r="S14" s="6" t="str">
        <f t="shared" si="8"/>
        <v>ma</v>
      </c>
      <c r="T14" s="7">
        <f t="shared" si="29"/>
        <v>42499</v>
      </c>
      <c r="U14" s="26">
        <f t="shared" si="9"/>
        <v>1</v>
      </c>
      <c r="V14" s="24" t="str">
        <f>IF(Y14=0,"",SUM($E$6:$E$36,$I$6:$I$34,$M$6:$M$36,$Q$6:$Q$35,$U$6:$U$36,$Y$6:Y14))</f>
        <v/>
      </c>
      <c r="W14" s="6" t="str">
        <f t="shared" si="10"/>
        <v>do</v>
      </c>
      <c r="X14" s="7">
        <f t="shared" si="30"/>
        <v>42530</v>
      </c>
      <c r="Y14" s="26">
        <f t="shared" si="11"/>
        <v>0</v>
      </c>
      <c r="Z14" s="24" t="str">
        <f>IF(AC14=0,"",SUM($E$6:$E$36,$I$6:$I$34,$M$6:$M$36,$Q$6:$Q$35,$U$6:$U$36,$Y$6:$Y$35,$AC$6:AC14))</f>
        <v/>
      </c>
      <c r="AA14" s="6" t="str">
        <f t="shared" si="12"/>
        <v>za</v>
      </c>
      <c r="AB14" s="7">
        <f t="shared" si="31"/>
        <v>42560</v>
      </c>
      <c r="AC14" s="26">
        <f t="shared" si="13"/>
        <v>0</v>
      </c>
      <c r="AD14" s="24" t="str">
        <f>IF(AG14=0,"",SUM($E$6:$E$36,$I$6:$I$34,$M$6:$M$36,$Q$6:$Q$35,$U$6:$U$36,$Y$6:$Y$35,$AC$6:$AC$36,$AG$6:AG14))</f>
        <v/>
      </c>
      <c r="AE14" s="6" t="str">
        <f t="shared" si="14"/>
        <v>di</v>
      </c>
      <c r="AF14" s="7">
        <f t="shared" si="32"/>
        <v>42591</v>
      </c>
      <c r="AG14" s="26">
        <f t="shared" si="15"/>
        <v>0</v>
      </c>
      <c r="AH14" s="24" t="str">
        <f>IF(AK14=0,"",SUM($E$6:$E$36,$I$6:$I$34,$M$6:$M$36,$Q$6:$Q$35,$U$6:$U$36,$Y$6:$Y$35,$AC$6:$AC$36,$AG$6:$AG$37,$AK$6:AK14))</f>
        <v/>
      </c>
      <c r="AI14" s="6" t="str">
        <f t="shared" si="16"/>
        <v>vr</v>
      </c>
      <c r="AJ14" s="7">
        <f t="shared" si="33"/>
        <v>42622</v>
      </c>
      <c r="AK14" s="26">
        <f t="shared" si="17"/>
        <v>0</v>
      </c>
      <c r="AL14" s="24" t="str">
        <f>IF(AO14=0,"",SUM($E$6:$E$36,$I$6:$I$34,$M$6:$M$36,$Q$6:$Q$35,$U$6:$U$36,$Y$6:$Y$35,$AC$6:$AC$36,$AG$6:$AG$37,$AK$6:$AK$35,$AO$6:AO14))</f>
        <v/>
      </c>
      <c r="AM14" s="6" t="str">
        <f t="shared" si="18"/>
        <v>zo</v>
      </c>
      <c r="AN14" s="7">
        <f t="shared" si="34"/>
        <v>42652</v>
      </c>
      <c r="AO14" s="26">
        <f t="shared" si="19"/>
        <v>0</v>
      </c>
      <c r="AP14" s="24" t="str">
        <f>IF(AS14=0,"",SUM($E$6:$E$36,$I$6:$I$34,$M$6:$M$36,$Q$6:$Q$35,$U$6:$U$36,$Y$6:$Y$35,$AC$6:$AC$36,$AG$6:$AG$37,$AK$6:$AK$35,$AO$6:$AO$36,$AS$6:AS14))</f>
        <v/>
      </c>
      <c r="AQ14" s="6" t="str">
        <f t="shared" si="20"/>
        <v>wo</v>
      </c>
      <c r="AR14" s="7">
        <f t="shared" si="35"/>
        <v>42683</v>
      </c>
      <c r="AS14" s="26">
        <f t="shared" si="21"/>
        <v>0</v>
      </c>
      <c r="AT14" s="24" t="str">
        <f>IF(AW14=0,"",SUM($E$6:$E$36,$I$6:$I$34,$M$6:$M$36,$Q$6:$Q$35,$U$6:$U$36,$Y$6:$Y$35,$AC$6:$AC$36,$AG$6:$AG$37,$AK$6:$AK$35,$AO$6:$AO$36,$AS$6:$AS$35,$AW$6:AW14))</f>
        <v/>
      </c>
      <c r="AU14" s="6" t="str">
        <f t="shared" si="22"/>
        <v>vr</v>
      </c>
      <c r="AV14" s="7">
        <f t="shared" si="36"/>
        <v>42713</v>
      </c>
      <c r="AW14" s="26">
        <f t="shared" si="23"/>
        <v>0</v>
      </c>
      <c r="AX14" s="18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ht="12" customHeight="1">
      <c r="A15" s="31"/>
      <c r="B15" s="24" t="str">
        <f>IF(E15=0,"",SUM($E$6:E15))</f>
        <v/>
      </c>
      <c r="C15" s="5" t="str">
        <f t="shared" si="0"/>
        <v>zo</v>
      </c>
      <c r="D15" s="7">
        <f t="shared" si="25"/>
        <v>42379</v>
      </c>
      <c r="E15" s="18">
        <f t="shared" si="1"/>
        <v>0</v>
      </c>
      <c r="F15" s="24" t="str">
        <f>IF(I15=0,"",SUM($E$6:$E$36,$I$6:I15))</f>
        <v/>
      </c>
      <c r="G15" s="6" t="str">
        <f t="shared" si="2"/>
        <v>wo</v>
      </c>
      <c r="H15" s="7">
        <f t="shared" si="26"/>
        <v>42410</v>
      </c>
      <c r="I15" s="26">
        <f t="shared" si="3"/>
        <v>0</v>
      </c>
      <c r="J15" s="24" t="str">
        <f>IF(M15=0,"",SUM($E$6:$E$36,$I$6:$I$34,$M$6:M15))</f>
        <v/>
      </c>
      <c r="K15" s="6" t="str">
        <f t="shared" si="4"/>
        <v>do</v>
      </c>
      <c r="L15" s="7">
        <f t="shared" si="27"/>
        <v>42439</v>
      </c>
      <c r="M15" s="26">
        <f t="shared" si="5"/>
        <v>0</v>
      </c>
      <c r="N15" s="24" t="str">
        <f>IF(Q15=0,"",SUM($E$6:$E$36,$I$6:$I$34,$M$6:$M$36,$Q$6:Q15))</f>
        <v/>
      </c>
      <c r="O15" s="6" t="str">
        <f t="shared" si="6"/>
        <v>zo</v>
      </c>
      <c r="P15" s="7">
        <f t="shared" si="28"/>
        <v>42470</v>
      </c>
      <c r="Q15" s="26">
        <f t="shared" si="7"/>
        <v>0</v>
      </c>
      <c r="R15" s="24" t="str">
        <f>IF(U15=0,"",SUM($E$6:$E$36,$I$6:$I$34,$M$6:$M$36,$Q$6:$Q$35,$U$6:U15))</f>
        <v/>
      </c>
      <c r="S15" s="6" t="str">
        <f t="shared" si="8"/>
        <v>di</v>
      </c>
      <c r="T15" s="7">
        <f t="shared" si="29"/>
        <v>42500</v>
      </c>
      <c r="U15" s="26">
        <f t="shared" si="9"/>
        <v>0</v>
      </c>
      <c r="V15" s="24" t="str">
        <f>IF(Y15=0,"",SUM($E$6:$E$36,$I$6:$I$34,$M$6:$M$36,$Q$6:$Q$35,$U$6:$U$36,$Y$6:Y15))</f>
        <v/>
      </c>
      <c r="W15" s="6" t="str">
        <f t="shared" si="10"/>
        <v>vr</v>
      </c>
      <c r="X15" s="7">
        <f t="shared" si="30"/>
        <v>42531</v>
      </c>
      <c r="Y15" s="26">
        <f t="shared" si="11"/>
        <v>0</v>
      </c>
      <c r="Z15" s="24" t="str">
        <f>IF(AC15=0,"",SUM($E$6:$E$36,$I$6:$I$34,$M$6:$M$36,$Q$6:$Q$35,$U$6:$U$36,$Y$6:$Y$35,$AC$6:AC15))</f>
        <v/>
      </c>
      <c r="AA15" s="6" t="str">
        <f t="shared" si="12"/>
        <v>zo</v>
      </c>
      <c r="AB15" s="7">
        <f t="shared" si="31"/>
        <v>42561</v>
      </c>
      <c r="AC15" s="26">
        <f t="shared" si="13"/>
        <v>0</v>
      </c>
      <c r="AD15" s="24" t="str">
        <f>IF(AG15=0,"",SUM($E$6:$E$36,$I$6:$I$34,$M$6:$M$36,$Q$6:$Q$35,$U$6:$U$36,$Y$6:$Y$35,$AC$6:$AC$36,$AG$6:AG15))</f>
        <v/>
      </c>
      <c r="AE15" s="6" t="str">
        <f t="shared" si="14"/>
        <v>wo</v>
      </c>
      <c r="AF15" s="7">
        <f t="shared" si="32"/>
        <v>42592</v>
      </c>
      <c r="AG15" s="26">
        <f t="shared" si="15"/>
        <v>0</v>
      </c>
      <c r="AH15" s="24" t="str">
        <f>IF(AK15=0,"",SUM($E$6:$E$36,$I$6:$I$34,$M$6:$M$36,$Q$6:$Q$35,$U$6:$U$36,$Y$6:$Y$35,$AC$6:$AC$36,$AG$6:$AG$37,$AK$6:AK15))</f>
        <v/>
      </c>
      <c r="AI15" s="6" t="str">
        <f t="shared" si="16"/>
        <v>za</v>
      </c>
      <c r="AJ15" s="7">
        <f t="shared" si="33"/>
        <v>42623</v>
      </c>
      <c r="AK15" s="26">
        <f t="shared" si="17"/>
        <v>0</v>
      </c>
      <c r="AL15" s="24">
        <f>IF(AO15=0,"",SUM($E$6:$E$36,$I$6:$I$34,$M$6:$M$36,$Q$6:$Q$35,$U$6:$U$36,$Y$6:$Y$35,$AC$6:$AC$36,$AG$6:$AG$37,$AK$6:$AK$35,$AO$6:AO15))</f>
        <v>41</v>
      </c>
      <c r="AM15" s="6" t="str">
        <f t="shared" si="18"/>
        <v>ma</v>
      </c>
      <c r="AN15" s="7">
        <f t="shared" si="34"/>
        <v>42653</v>
      </c>
      <c r="AO15" s="26">
        <f t="shared" si="19"/>
        <v>1</v>
      </c>
      <c r="AP15" s="24" t="str">
        <f>IF(AS15=0,"",SUM($E$6:$E$36,$I$6:$I$34,$M$6:$M$36,$Q$6:$Q$35,$U$6:$U$36,$Y$6:$Y$35,$AC$6:$AC$36,$AG$6:$AG$37,$AK$6:$AK$35,$AO$6:$AO$36,$AS$6:AS15))</f>
        <v/>
      </c>
      <c r="AQ15" s="6" t="str">
        <f t="shared" si="20"/>
        <v>do</v>
      </c>
      <c r="AR15" s="7">
        <f t="shared" si="35"/>
        <v>42684</v>
      </c>
      <c r="AS15" s="26">
        <f t="shared" si="21"/>
        <v>0</v>
      </c>
      <c r="AT15" s="24" t="str">
        <f>IF(AW15=0,"",SUM($E$6:$E$36,$I$6:$I$34,$M$6:$M$36,$Q$6:$Q$35,$U$6:$U$36,$Y$6:$Y$35,$AC$6:$AC$36,$AG$6:$AG$37,$AK$6:$AK$35,$AO$6:$AO$36,$AS$6:$AS$35,$AW$6:AW15))</f>
        <v/>
      </c>
      <c r="AU15" s="6" t="str">
        <f t="shared" si="22"/>
        <v>za</v>
      </c>
      <c r="AV15" s="7">
        <f t="shared" si="36"/>
        <v>42714</v>
      </c>
      <c r="AW15" s="26">
        <f t="shared" si="23"/>
        <v>0</v>
      </c>
      <c r="AX15" s="18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ht="12" customHeight="1">
      <c r="A16" s="31"/>
      <c r="B16" s="24">
        <f>IF(E16=0,"",SUM($E$6:E16))</f>
        <v>2</v>
      </c>
      <c r="C16" s="5" t="str">
        <f t="shared" si="0"/>
        <v>ma</v>
      </c>
      <c r="D16" s="7">
        <f t="shared" si="25"/>
        <v>42380</v>
      </c>
      <c r="E16" s="18">
        <f t="shared" si="1"/>
        <v>1</v>
      </c>
      <c r="F16" s="24" t="str">
        <f>IF(I16=0,"",SUM($E$6:$E$36,$I$6:I16))</f>
        <v/>
      </c>
      <c r="G16" s="6" t="str">
        <f t="shared" si="2"/>
        <v>do</v>
      </c>
      <c r="H16" s="7">
        <f t="shared" si="26"/>
        <v>42411</v>
      </c>
      <c r="I16" s="26">
        <f t="shared" si="3"/>
        <v>0</v>
      </c>
      <c r="J16" s="24" t="str">
        <f>IF(M16=0,"",SUM($E$6:$E$36,$I$6:$I$34,$M$6:M16))</f>
        <v/>
      </c>
      <c r="K16" s="6" t="str">
        <f t="shared" si="4"/>
        <v>vr</v>
      </c>
      <c r="L16" s="7">
        <f t="shared" si="27"/>
        <v>42440</v>
      </c>
      <c r="M16" s="26">
        <f t="shared" si="5"/>
        <v>0</v>
      </c>
      <c r="N16" s="24">
        <f>IF(Q16=0,"",SUM($E$6:$E$36,$I$6:$I$34,$M$6:$M$36,$Q$6:Q16))</f>
        <v>15</v>
      </c>
      <c r="O16" s="6" t="str">
        <f t="shared" si="6"/>
        <v>ma</v>
      </c>
      <c r="P16" s="7">
        <f t="shared" si="28"/>
        <v>42471</v>
      </c>
      <c r="Q16" s="26">
        <f t="shared" si="7"/>
        <v>1</v>
      </c>
      <c r="R16" s="24" t="str">
        <f>IF(U16=0,"",SUM($E$6:$E$36,$I$6:$I$34,$M$6:$M$36,$Q$6:$Q$35,$U$6:U16))</f>
        <v/>
      </c>
      <c r="S16" s="6" t="str">
        <f t="shared" si="8"/>
        <v>wo</v>
      </c>
      <c r="T16" s="7">
        <f t="shared" si="29"/>
        <v>42501</v>
      </c>
      <c r="U16" s="26">
        <f t="shared" si="9"/>
        <v>0</v>
      </c>
      <c r="V16" s="24" t="str">
        <f>IF(Y16=0,"",SUM($E$6:$E$36,$I$6:$I$34,$M$6:$M$36,$Q$6:$Q$35,$U$6:$U$36,$Y$6:Y16))</f>
        <v/>
      </c>
      <c r="W16" s="6" t="str">
        <f t="shared" si="10"/>
        <v>za</v>
      </c>
      <c r="X16" s="7">
        <f t="shared" si="30"/>
        <v>42532</v>
      </c>
      <c r="Y16" s="26">
        <f t="shared" si="11"/>
        <v>0</v>
      </c>
      <c r="Z16" s="24">
        <f>IF(AC16=0,"",SUM($E$6:$E$36,$I$6:$I$34,$M$6:$M$36,$Q$6:$Q$35,$U$6:$U$36,$Y$6:$Y$35,$AC$6:AC16))</f>
        <v>28</v>
      </c>
      <c r="AA16" s="6" t="str">
        <f t="shared" si="12"/>
        <v>ma</v>
      </c>
      <c r="AB16" s="7">
        <f t="shared" si="31"/>
        <v>42562</v>
      </c>
      <c r="AC16" s="26">
        <f t="shared" si="13"/>
        <v>1</v>
      </c>
      <c r="AD16" s="24" t="str">
        <f>IF(AG16=0,"",SUM($E$6:$E$36,$I$6:$I$34,$M$6:$M$36,$Q$6:$Q$35,$U$6:$U$36,$Y$6:$Y$35,$AC$6:$AC$36,$AG$6:AG16))</f>
        <v/>
      </c>
      <c r="AE16" s="6" t="str">
        <f t="shared" si="14"/>
        <v>do</v>
      </c>
      <c r="AF16" s="7">
        <f t="shared" si="32"/>
        <v>42593</v>
      </c>
      <c r="AG16" s="26">
        <f t="shared" si="15"/>
        <v>0</v>
      </c>
      <c r="AH16" s="24" t="str">
        <f>IF(AK16=0,"",SUM($E$6:$E$36,$I$6:$I$34,$M$6:$M$36,$Q$6:$Q$35,$U$6:$U$36,$Y$6:$Y$35,$AC$6:$AC$36,$AG$6:$AG$37,$AK$6:AK16))</f>
        <v/>
      </c>
      <c r="AI16" s="6" t="str">
        <f t="shared" si="16"/>
        <v>zo</v>
      </c>
      <c r="AJ16" s="7">
        <f t="shared" si="33"/>
        <v>42624</v>
      </c>
      <c r="AK16" s="26">
        <f t="shared" si="17"/>
        <v>0</v>
      </c>
      <c r="AL16" s="24" t="str">
        <f>IF(AO16=0,"",SUM($E$6:$E$36,$I$6:$I$34,$M$6:$M$36,$Q$6:$Q$35,$U$6:$U$36,$Y$6:$Y$35,$AC$6:$AC$36,$AG$6:$AG$37,$AK$6:$AK$35,$AO$6:AO16))</f>
        <v/>
      </c>
      <c r="AM16" s="6" t="str">
        <f t="shared" si="18"/>
        <v>di</v>
      </c>
      <c r="AN16" s="7">
        <f t="shared" si="34"/>
        <v>42654</v>
      </c>
      <c r="AO16" s="26">
        <f t="shared" si="19"/>
        <v>0</v>
      </c>
      <c r="AP16" s="24" t="str">
        <f>IF(AS16=0,"",SUM($E$6:$E$36,$I$6:$I$34,$M$6:$M$36,$Q$6:$Q$35,$U$6:$U$36,$Y$6:$Y$35,$AC$6:$AC$36,$AG$6:$AG$37,$AK$6:$AK$35,$AO$6:$AO$36,$AS$6:AS16))</f>
        <v/>
      </c>
      <c r="AQ16" s="6" t="str">
        <f t="shared" si="20"/>
        <v>vr</v>
      </c>
      <c r="AR16" s="7">
        <f t="shared" si="35"/>
        <v>42685</v>
      </c>
      <c r="AS16" s="26">
        <f t="shared" si="21"/>
        <v>0</v>
      </c>
      <c r="AT16" s="24" t="str">
        <f>IF(AW16=0,"",SUM($E$6:$E$36,$I$6:$I$34,$M$6:$M$36,$Q$6:$Q$35,$U$6:$U$36,$Y$6:$Y$35,$AC$6:$AC$36,$AG$6:$AG$37,$AK$6:$AK$35,$AO$6:$AO$36,$AS$6:$AS$35,$AW$6:AW16))</f>
        <v/>
      </c>
      <c r="AU16" s="6" t="str">
        <f t="shared" si="22"/>
        <v>zo</v>
      </c>
      <c r="AV16" s="7">
        <f t="shared" si="36"/>
        <v>42715</v>
      </c>
      <c r="AW16" s="26">
        <f t="shared" si="23"/>
        <v>0</v>
      </c>
      <c r="AX16" s="18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ht="12" customHeight="1">
      <c r="A17" s="31"/>
      <c r="B17" s="24" t="str">
        <f>IF(E17=0,"",SUM($E$6:E17))</f>
        <v/>
      </c>
      <c r="C17" s="5" t="str">
        <f t="shared" si="0"/>
        <v>di</v>
      </c>
      <c r="D17" s="7">
        <f t="shared" si="25"/>
        <v>42381</v>
      </c>
      <c r="E17" s="18">
        <f>IF(C17="ma",2,0)</f>
        <v>0</v>
      </c>
      <c r="F17" s="24" t="str">
        <f>IF(I17=0,"",SUM($E$6:$E$36,$I$6:I17))</f>
        <v/>
      </c>
      <c r="G17" s="6" t="str">
        <f t="shared" si="2"/>
        <v>vr</v>
      </c>
      <c r="H17" s="7">
        <f t="shared" si="26"/>
        <v>42412</v>
      </c>
      <c r="I17" s="26">
        <f t="shared" si="3"/>
        <v>0</v>
      </c>
      <c r="J17" s="24" t="str">
        <f>IF(M17=0,"",SUM($E$6:$E$36,$I$6:$I$34,$M$6:M17))</f>
        <v/>
      </c>
      <c r="K17" s="6" t="str">
        <f t="shared" si="4"/>
        <v>za</v>
      </c>
      <c r="L17" s="7">
        <f t="shared" si="27"/>
        <v>42441</v>
      </c>
      <c r="M17" s="26">
        <f t="shared" si="5"/>
        <v>0</v>
      </c>
      <c r="N17" s="24" t="str">
        <f>IF(Q17=0,"",SUM($E$6:$E$36,$I$6:$I$34,$M$6:$M$36,$Q$6:Q17))</f>
        <v/>
      </c>
      <c r="O17" s="6" t="str">
        <f t="shared" si="6"/>
        <v>di</v>
      </c>
      <c r="P17" s="7">
        <f t="shared" si="28"/>
        <v>42472</v>
      </c>
      <c r="Q17" s="26">
        <f t="shared" si="7"/>
        <v>0</v>
      </c>
      <c r="R17" s="24" t="str">
        <f>IF(U17=0,"",SUM($E$6:$E$36,$I$6:$I$34,$M$6:$M$36,$Q$6:$Q$35,$U$6:U17))</f>
        <v/>
      </c>
      <c r="S17" s="6" t="str">
        <f t="shared" si="8"/>
        <v>do</v>
      </c>
      <c r="T17" s="7">
        <f t="shared" si="29"/>
        <v>42502</v>
      </c>
      <c r="U17" s="26">
        <f t="shared" si="9"/>
        <v>0</v>
      </c>
      <c r="V17" s="24" t="str">
        <f>IF(Y17=0,"",SUM($E$6:$E$36,$I$6:$I$34,$M$6:$M$36,$Q$6:$Q$35,$U$6:$U$36,$Y$6:Y17))</f>
        <v/>
      </c>
      <c r="W17" s="6" t="str">
        <f t="shared" si="10"/>
        <v>zo</v>
      </c>
      <c r="X17" s="7">
        <f t="shared" si="30"/>
        <v>42533</v>
      </c>
      <c r="Y17" s="26">
        <f t="shared" si="11"/>
        <v>0</v>
      </c>
      <c r="Z17" s="24" t="str">
        <f>IF(AC17=0,"",SUM($E$6:$E$36,$I$6:$I$34,$M$6:$M$36,$Q$6:$Q$35,$U$6:$U$36,$Y$6:$Y$35,$AC$6:AC17))</f>
        <v/>
      </c>
      <c r="AA17" s="6" t="str">
        <f t="shared" si="12"/>
        <v>di</v>
      </c>
      <c r="AB17" s="7">
        <f t="shared" si="31"/>
        <v>42563</v>
      </c>
      <c r="AC17" s="26">
        <f t="shared" si="13"/>
        <v>0</v>
      </c>
      <c r="AD17" s="24" t="str">
        <f>IF(AG17=0,"",SUM($E$6:$E$36,$I$6:$I$34,$M$6:$M$36,$Q$6:$Q$35,$U$6:$U$36,$Y$6:$Y$35,$AC$6:$AC$36,$AG$6:AG17))</f>
        <v/>
      </c>
      <c r="AE17" s="6" t="str">
        <f t="shared" si="14"/>
        <v>vr</v>
      </c>
      <c r="AF17" s="7">
        <f t="shared" si="32"/>
        <v>42594</v>
      </c>
      <c r="AG17" s="26">
        <f t="shared" si="15"/>
        <v>0</v>
      </c>
      <c r="AH17" s="24">
        <f>IF(AK17=0,"",SUM($E$6:$E$36,$I$6:$I$34,$M$6:$M$36,$Q$6:$Q$35,$U$6:$U$36,$Y$6:$Y$35,$AC$6:$AC$36,$AG$6:$AG$37,$AK$6:AK17))</f>
        <v>37</v>
      </c>
      <c r="AI17" s="6" t="str">
        <f t="shared" si="16"/>
        <v>ma</v>
      </c>
      <c r="AJ17" s="7">
        <f t="shared" si="33"/>
        <v>42625</v>
      </c>
      <c r="AK17" s="26">
        <f t="shared" si="17"/>
        <v>1</v>
      </c>
      <c r="AL17" s="24" t="str">
        <f>IF(AO17=0,"",SUM($E$6:$E$36,$I$6:$I$34,$M$6:$M$36,$Q$6:$Q$35,$U$6:$U$36,$Y$6:$Y$35,$AC$6:$AC$36,$AG$6:$AG$37,$AK$6:$AK$35,$AO$6:AO17))</f>
        <v/>
      </c>
      <c r="AM17" s="6" t="str">
        <f t="shared" si="18"/>
        <v>wo</v>
      </c>
      <c r="AN17" s="7">
        <f t="shared" si="34"/>
        <v>42655</v>
      </c>
      <c r="AO17" s="26">
        <f t="shared" si="19"/>
        <v>0</v>
      </c>
      <c r="AP17" s="24" t="str">
        <f>IF(AS17=0,"",SUM($E$6:$E$36,$I$6:$I$34,$M$6:$M$36,$Q$6:$Q$35,$U$6:$U$36,$Y$6:$Y$35,$AC$6:$AC$36,$AG$6:$AG$37,$AK$6:$AK$35,$AO$6:$AO$36,$AS$6:AS17))</f>
        <v/>
      </c>
      <c r="AQ17" s="6" t="str">
        <f t="shared" si="20"/>
        <v>za</v>
      </c>
      <c r="AR17" s="7">
        <f t="shared" si="35"/>
        <v>42686</v>
      </c>
      <c r="AS17" s="26">
        <f t="shared" si="21"/>
        <v>0</v>
      </c>
      <c r="AT17" s="24">
        <f>IF(AW17=0,"",SUM($E$6:$E$36,$I$6:$I$34,$M$6:$M$36,$Q$6:$Q$35,$U$6:$U$36,$Y$6:$Y$35,$AC$6:$AC$36,$AG$6:$AG$37,$AK$6:$AK$35,$AO$6:$AO$36,$AS$6:$AS$35,$AW$6:AW17))</f>
        <v>50</v>
      </c>
      <c r="AU17" s="6" t="str">
        <f t="shared" si="22"/>
        <v>ma</v>
      </c>
      <c r="AV17" s="7">
        <f t="shared" si="36"/>
        <v>42716</v>
      </c>
      <c r="AW17" s="26">
        <f t="shared" si="23"/>
        <v>1</v>
      </c>
      <c r="AX17" s="18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ht="12" customHeight="1">
      <c r="A18" s="31"/>
      <c r="B18" s="24" t="str">
        <f>IF(E18=0,"",SUM($E$6:E18))</f>
        <v/>
      </c>
      <c r="C18" s="5" t="str">
        <f t="shared" si="0"/>
        <v>wo</v>
      </c>
      <c r="D18" s="7">
        <f t="shared" si="25"/>
        <v>42382</v>
      </c>
      <c r="E18" s="18">
        <f>IF(C18="ma",2,0)</f>
        <v>0</v>
      </c>
      <c r="F18" s="24" t="str">
        <f>IF(I18=0,"",SUM($E$6:$E$36,$I$6:I18))</f>
        <v/>
      </c>
      <c r="G18" s="6" t="str">
        <f t="shared" si="2"/>
        <v>za</v>
      </c>
      <c r="H18" s="7">
        <f t="shared" si="26"/>
        <v>42413</v>
      </c>
      <c r="I18" s="26">
        <f t="shared" si="3"/>
        <v>0</v>
      </c>
      <c r="J18" s="24" t="str">
        <f>IF(M18=0,"",SUM($E$6:$E$36,$I$6:$I$34,$M$6:M18))</f>
        <v/>
      </c>
      <c r="K18" s="6" t="str">
        <f t="shared" si="4"/>
        <v>zo</v>
      </c>
      <c r="L18" s="7">
        <f t="shared" si="27"/>
        <v>42442</v>
      </c>
      <c r="M18" s="26">
        <f t="shared" si="5"/>
        <v>0</v>
      </c>
      <c r="N18" s="24" t="str">
        <f>IF(Q18=0,"",SUM($E$6:$E$36,$I$6:$I$34,$M$6:$M$36,$Q$6:Q18))</f>
        <v/>
      </c>
      <c r="O18" s="6" t="str">
        <f t="shared" si="6"/>
        <v>wo</v>
      </c>
      <c r="P18" s="7">
        <f t="shared" si="28"/>
        <v>42473</v>
      </c>
      <c r="Q18" s="26">
        <f t="shared" si="7"/>
        <v>0</v>
      </c>
      <c r="R18" s="24" t="str">
        <f>IF(U18=0,"",SUM($E$6:$E$36,$I$6:$I$34,$M$6:$M$36,$Q$6:$Q$35,$U$6:U18))</f>
        <v/>
      </c>
      <c r="S18" s="6" t="str">
        <f t="shared" si="8"/>
        <v>vr</v>
      </c>
      <c r="T18" s="7">
        <f t="shared" si="29"/>
        <v>42503</v>
      </c>
      <c r="U18" s="26">
        <f t="shared" si="9"/>
        <v>0</v>
      </c>
      <c r="V18" s="24">
        <f>IF(Y18=0,"",SUM($E$6:$E$36,$I$6:$I$34,$M$6:$M$36,$Q$6:$Q$35,$U$6:$U$36,$Y$6:Y18))</f>
        <v>24</v>
      </c>
      <c r="W18" s="6" t="str">
        <f t="shared" si="10"/>
        <v>ma</v>
      </c>
      <c r="X18" s="7">
        <f t="shared" si="30"/>
        <v>42534</v>
      </c>
      <c r="Y18" s="26">
        <f t="shared" si="11"/>
        <v>1</v>
      </c>
      <c r="Z18" s="24" t="str">
        <f>IF(AC18=0,"",SUM($E$6:$E$36,$I$6:$I$34,$M$6:$M$36,$Q$6:$Q$35,$U$6:$U$36,$Y$6:$Y$35,$AC$6:AC18))</f>
        <v/>
      </c>
      <c r="AA18" s="6" t="str">
        <f t="shared" si="12"/>
        <v>wo</v>
      </c>
      <c r="AB18" s="7">
        <f t="shared" si="31"/>
        <v>42564</v>
      </c>
      <c r="AC18" s="26">
        <f t="shared" si="13"/>
        <v>0</v>
      </c>
      <c r="AD18" s="24" t="str">
        <f>IF(AG18=0,"",SUM($E$6:$E$36,$I$6:$I$34,$M$6:$M$36,$Q$6:$Q$35,$U$6:$U$36,$Y$6:$Y$35,$AC$6:$AC$36,$AG$6:AG18))</f>
        <v/>
      </c>
      <c r="AE18" s="6" t="str">
        <f t="shared" si="14"/>
        <v>za</v>
      </c>
      <c r="AF18" s="7">
        <f t="shared" si="32"/>
        <v>42595</v>
      </c>
      <c r="AG18" s="26">
        <f t="shared" si="15"/>
        <v>0</v>
      </c>
      <c r="AH18" s="24" t="str">
        <f>IF(AK18=0,"",SUM($E$6:$E$36,$I$6:$I$34,$M$6:$M$36,$Q$6:$Q$35,$U$6:$U$36,$Y$6:$Y$35,$AC$6:$AC$36,$AG$6:$AG$37,$AK$6:AK18))</f>
        <v/>
      </c>
      <c r="AI18" s="6" t="str">
        <f t="shared" si="16"/>
        <v>di</v>
      </c>
      <c r="AJ18" s="7">
        <f t="shared" si="33"/>
        <v>42626</v>
      </c>
      <c r="AK18" s="26">
        <f t="shared" si="17"/>
        <v>0</v>
      </c>
      <c r="AL18" s="24" t="str">
        <f>IF(AO18=0,"",SUM($E$6:$E$36,$I$6:$I$34,$M$6:$M$36,$Q$6:$Q$35,$U$6:$U$36,$Y$6:$Y$35,$AC$6:$AC$36,$AG$6:$AG$37,$AK$6:$AK$35,$AO$6:AO18))</f>
        <v/>
      </c>
      <c r="AM18" s="6" t="str">
        <f t="shared" si="18"/>
        <v>do</v>
      </c>
      <c r="AN18" s="7">
        <f t="shared" si="34"/>
        <v>42656</v>
      </c>
      <c r="AO18" s="26">
        <f t="shared" si="19"/>
        <v>0</v>
      </c>
      <c r="AP18" s="24" t="str">
        <f>IF(AS18=0,"",SUM($E$6:$E$36,$I$6:$I$34,$M$6:$M$36,$Q$6:$Q$35,$U$6:$U$36,$Y$6:$Y$35,$AC$6:$AC$36,$AG$6:$AG$37,$AK$6:$AK$35,$AO$6:$AO$36,$AS$6:AS18))</f>
        <v/>
      </c>
      <c r="AQ18" s="6" t="str">
        <f t="shared" si="20"/>
        <v>zo</v>
      </c>
      <c r="AR18" s="7">
        <f t="shared" si="35"/>
        <v>42687</v>
      </c>
      <c r="AS18" s="26">
        <f t="shared" si="21"/>
        <v>0</v>
      </c>
      <c r="AT18" s="24" t="str">
        <f>IF(AW18=0,"",SUM($E$6:$E$36,$I$6:$I$34,$M$6:$M$36,$Q$6:$Q$35,$U$6:$U$36,$Y$6:$Y$35,$AC$6:$AC$36,$AG$6:$AG$37,$AK$6:$AK$35,$AO$6:$AO$36,$AS$6:$AS$35,$AW$6:AW18))</f>
        <v/>
      </c>
      <c r="AU18" s="6" t="str">
        <f t="shared" si="22"/>
        <v>di</v>
      </c>
      <c r="AV18" s="7">
        <f t="shared" si="36"/>
        <v>42717</v>
      </c>
      <c r="AW18" s="26">
        <f t="shared" si="23"/>
        <v>0</v>
      </c>
      <c r="AX18" s="18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2" customHeight="1">
      <c r="A19" s="31"/>
      <c r="B19" s="24" t="str">
        <f>IF(E19=0,"",SUM($E$6:E19))</f>
        <v/>
      </c>
      <c r="C19" s="5" t="str">
        <f t="shared" si="0"/>
        <v>do</v>
      </c>
      <c r="D19" s="7">
        <f t="shared" si="25"/>
        <v>42383</v>
      </c>
      <c r="E19" s="18">
        <f>IF(C19="ma",2,0)</f>
        <v>0</v>
      </c>
      <c r="F19" s="24" t="str">
        <f>IF(I19=0,"",SUM($E$6:$E$36,$I$6:I19))</f>
        <v/>
      </c>
      <c r="G19" s="6" t="str">
        <f t="shared" si="2"/>
        <v>zo</v>
      </c>
      <c r="H19" s="7">
        <f t="shared" si="26"/>
        <v>42414</v>
      </c>
      <c r="I19" s="26">
        <f t="shared" si="3"/>
        <v>0</v>
      </c>
      <c r="J19" s="24">
        <f>IF(M19=0,"",SUM($E$6:$E$36,$I$6:$I$34,$M$6:M19))</f>
        <v>11</v>
      </c>
      <c r="K19" s="6" t="str">
        <f t="shared" si="4"/>
        <v>ma</v>
      </c>
      <c r="L19" s="7">
        <f t="shared" si="27"/>
        <v>42443</v>
      </c>
      <c r="M19" s="26">
        <f t="shared" si="5"/>
        <v>1</v>
      </c>
      <c r="N19" s="24" t="str">
        <f>IF(Q19=0,"",SUM($E$6:$E$36,$I$6:$I$34,$M$6:$M$36,$Q$6:Q19))</f>
        <v/>
      </c>
      <c r="O19" s="6" t="str">
        <f t="shared" si="6"/>
        <v>do</v>
      </c>
      <c r="P19" s="7">
        <f t="shared" si="28"/>
        <v>42474</v>
      </c>
      <c r="Q19" s="26">
        <f t="shared" si="7"/>
        <v>0</v>
      </c>
      <c r="R19" s="24" t="str">
        <f>IF(U19=0,"",SUM($E$6:$E$36,$I$6:$I$34,$M$6:$M$36,$Q$6:$Q$35,$U$6:U19))</f>
        <v/>
      </c>
      <c r="S19" s="6" t="str">
        <f t="shared" si="8"/>
        <v>za</v>
      </c>
      <c r="T19" s="7">
        <f t="shared" si="29"/>
        <v>42504</v>
      </c>
      <c r="U19" s="26">
        <f t="shared" si="9"/>
        <v>0</v>
      </c>
      <c r="V19" s="24" t="str">
        <f>IF(Y19=0,"",SUM($E$6:$E$36,$I$6:$I$34,$M$6:$M$36,$Q$6:$Q$35,$U$6:$U$36,$Y$6:Y19))</f>
        <v/>
      </c>
      <c r="W19" s="6" t="str">
        <f t="shared" si="10"/>
        <v>di</v>
      </c>
      <c r="X19" s="7">
        <f t="shared" si="30"/>
        <v>42535</v>
      </c>
      <c r="Y19" s="26">
        <f t="shared" si="11"/>
        <v>0</v>
      </c>
      <c r="Z19" s="24" t="str">
        <f>IF(AC19=0,"",SUM($E$6:$E$36,$I$6:$I$34,$M$6:$M$36,$Q$6:$Q$35,$U$6:$U$36,$Y$6:$Y$35,$AC$6:AC19))</f>
        <v/>
      </c>
      <c r="AA19" s="6" t="str">
        <f t="shared" si="12"/>
        <v>do</v>
      </c>
      <c r="AB19" s="7">
        <f t="shared" si="31"/>
        <v>42565</v>
      </c>
      <c r="AC19" s="26">
        <f t="shared" si="13"/>
        <v>0</v>
      </c>
      <c r="AD19" s="24" t="str">
        <f>IF(AG19=0,"",SUM($E$6:$E$36,$I$6:$I$34,$M$6:$M$36,$Q$6:$Q$35,$U$6:$U$36,$Y$6:$Y$35,$AC$6:$AC$36,$AG$6:AG19))</f>
        <v/>
      </c>
      <c r="AE19" s="6" t="str">
        <f t="shared" si="14"/>
        <v>zo</v>
      </c>
      <c r="AF19" s="7">
        <f t="shared" si="32"/>
        <v>42596</v>
      </c>
      <c r="AG19" s="26">
        <f t="shared" si="15"/>
        <v>0</v>
      </c>
      <c r="AH19" s="24" t="str">
        <f>IF(AK19=0,"",SUM($E$6:$E$36,$I$6:$I$34,$M$6:$M$36,$Q$6:$Q$35,$U$6:$U$36,$Y$6:$Y$35,$AC$6:$AC$36,$AG$6:$AG$37,$AK$6:AK19))</f>
        <v/>
      </c>
      <c r="AI19" s="6" t="str">
        <f t="shared" si="16"/>
        <v>wo</v>
      </c>
      <c r="AJ19" s="7">
        <f t="shared" si="33"/>
        <v>42627</v>
      </c>
      <c r="AK19" s="26">
        <f t="shared" si="17"/>
        <v>0</v>
      </c>
      <c r="AL19" s="24" t="str">
        <f>IF(AO19=0,"",SUM($E$6:$E$36,$I$6:$I$34,$M$6:$M$36,$Q$6:$Q$35,$U$6:$U$36,$Y$6:$Y$35,$AC$6:$AC$36,$AG$6:$AG$37,$AK$6:$AK$35,$AO$6:AO19))</f>
        <v/>
      </c>
      <c r="AM19" s="6" t="str">
        <f t="shared" si="18"/>
        <v>vr</v>
      </c>
      <c r="AN19" s="7">
        <f t="shared" si="34"/>
        <v>42657</v>
      </c>
      <c r="AO19" s="26">
        <f t="shared" si="19"/>
        <v>0</v>
      </c>
      <c r="AP19" s="24">
        <f>IF(AS19=0,"",SUM($E$6:$E$36,$I$6:$I$34,$M$6:$M$36,$Q$6:$Q$35,$U$6:$U$36,$Y$6:$Y$35,$AC$6:$AC$36,$AG$6:$AG$37,$AK$6:$AK$35,$AO$6:$AO$36,$AS$6:AS19))</f>
        <v>46</v>
      </c>
      <c r="AQ19" s="6" t="str">
        <f t="shared" si="20"/>
        <v>ma</v>
      </c>
      <c r="AR19" s="7">
        <f t="shared" si="35"/>
        <v>42688</v>
      </c>
      <c r="AS19" s="26">
        <f t="shared" si="21"/>
        <v>1</v>
      </c>
      <c r="AT19" s="24" t="str">
        <f>IF(AW19=0,"",SUM($E$6:$E$36,$I$6:$I$34,$M$6:$M$36,$Q$6:$Q$35,$U$6:$U$36,$Y$6:$Y$35,$AC$6:$AC$36,$AG$6:$AG$37,$AK$6:$AK$35,$AO$6:$AO$36,$AS$6:$AS$35,$AW$6:AW19))</f>
        <v/>
      </c>
      <c r="AU19" s="6" t="str">
        <f t="shared" si="22"/>
        <v>wo</v>
      </c>
      <c r="AV19" s="7">
        <f t="shared" si="36"/>
        <v>42718</v>
      </c>
      <c r="AW19" s="26">
        <f t="shared" si="23"/>
        <v>0</v>
      </c>
      <c r="AX19" s="18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ht="12" customHeight="1">
      <c r="A20" s="31"/>
      <c r="B20" s="24" t="str">
        <f>IF(E20=0,"",SUM($E$6:E20))</f>
        <v/>
      </c>
      <c r="C20" s="5" t="str">
        <f t="shared" si="0"/>
        <v>vr</v>
      </c>
      <c r="D20" s="7">
        <f t="shared" si="25"/>
        <v>42384</v>
      </c>
      <c r="E20" s="18">
        <f t="shared" ref="E20:E36" si="37">IF(C20="ma",1,0)</f>
        <v>0</v>
      </c>
      <c r="F20" s="24">
        <f>IF(I20=0,"",SUM($E$6:$E$36,$I$6:I20))</f>
        <v>7</v>
      </c>
      <c r="G20" s="6" t="str">
        <f t="shared" si="2"/>
        <v>ma</v>
      </c>
      <c r="H20" s="7">
        <f t="shared" si="26"/>
        <v>42415</v>
      </c>
      <c r="I20" s="26">
        <f t="shared" si="3"/>
        <v>1</v>
      </c>
      <c r="J20" s="24" t="str">
        <f>IF(M20=0,"",SUM($E$6:$E$36,$I$6:$I$34,$M$6:M20))</f>
        <v/>
      </c>
      <c r="K20" s="6" t="str">
        <f t="shared" si="4"/>
        <v>di</v>
      </c>
      <c r="L20" s="7">
        <f t="shared" si="27"/>
        <v>42444</v>
      </c>
      <c r="M20" s="26">
        <f t="shared" si="5"/>
        <v>0</v>
      </c>
      <c r="N20" s="24" t="str">
        <f>IF(Q20=0,"",SUM($E$6:$E$36,$I$6:$I$34,$M$6:$M$36,$Q$6:Q20))</f>
        <v/>
      </c>
      <c r="O20" s="6" t="str">
        <f t="shared" si="6"/>
        <v>vr</v>
      </c>
      <c r="P20" s="7">
        <f t="shared" si="28"/>
        <v>42475</v>
      </c>
      <c r="Q20" s="26">
        <f t="shared" si="7"/>
        <v>0</v>
      </c>
      <c r="R20" s="24" t="str">
        <f>IF(U20=0,"",SUM($E$6:$E$36,$I$6:$I$34,$M$6:$M$36,$Q$6:$Q$35,$U$6:U20))</f>
        <v/>
      </c>
      <c r="S20" s="6" t="str">
        <f t="shared" si="8"/>
        <v>zo</v>
      </c>
      <c r="T20" s="7">
        <f t="shared" si="29"/>
        <v>42505</v>
      </c>
      <c r="U20" s="26">
        <f t="shared" si="9"/>
        <v>0</v>
      </c>
      <c r="V20" s="24" t="str">
        <f>IF(Y20=0,"",SUM($E$6:$E$36,$I$6:$I$34,$M$6:$M$36,$Q$6:$Q$35,$U$6:$U$36,$Y$6:Y20))</f>
        <v/>
      </c>
      <c r="W20" s="6" t="str">
        <f t="shared" si="10"/>
        <v>wo</v>
      </c>
      <c r="X20" s="7">
        <f t="shared" si="30"/>
        <v>42536</v>
      </c>
      <c r="Y20" s="26">
        <f t="shared" si="11"/>
        <v>0</v>
      </c>
      <c r="Z20" s="24" t="str">
        <f>IF(AC20=0,"",SUM($E$6:$E$36,$I$6:$I$34,$M$6:$M$36,$Q$6:$Q$35,$U$6:$U$36,$Y$6:$Y$35,$AC$6:AC20))</f>
        <v/>
      </c>
      <c r="AA20" s="6" t="str">
        <f t="shared" si="12"/>
        <v>vr</v>
      </c>
      <c r="AB20" s="7">
        <f t="shared" si="31"/>
        <v>42566</v>
      </c>
      <c r="AC20" s="26">
        <f t="shared" si="13"/>
        <v>0</v>
      </c>
      <c r="AD20" s="24">
        <f>IF(AG20=0,"",SUM($E$6:$E$36,$I$6:$I$34,$M$6:$M$36,$Q$6:$Q$35,$U$6:$U$36,$Y$6:$Y$35,$AC$6:$AC$36,$AG$6:AG20))</f>
        <v>33</v>
      </c>
      <c r="AE20" s="6" t="str">
        <f t="shared" si="14"/>
        <v>ma</v>
      </c>
      <c r="AF20" s="7">
        <f t="shared" si="32"/>
        <v>42597</v>
      </c>
      <c r="AG20" s="26">
        <f t="shared" si="15"/>
        <v>1</v>
      </c>
      <c r="AH20" s="24" t="str">
        <f>IF(AK20=0,"",SUM($E$6:$E$36,$I$6:$I$34,$M$6:$M$36,$Q$6:$Q$35,$U$6:$U$36,$Y$6:$Y$35,$AC$6:$AC$36,$AG$6:$AG$37,$AK$6:AK20))</f>
        <v/>
      </c>
      <c r="AI20" s="6" t="str">
        <f t="shared" si="16"/>
        <v>do</v>
      </c>
      <c r="AJ20" s="7">
        <f t="shared" si="33"/>
        <v>42628</v>
      </c>
      <c r="AK20" s="26">
        <f t="shared" si="17"/>
        <v>0</v>
      </c>
      <c r="AL20" s="24" t="str">
        <f>IF(AO20=0,"",SUM($E$6:$E$36,$I$6:$I$34,$M$6:$M$36,$Q$6:$Q$35,$U$6:$U$36,$Y$6:$Y$35,$AC$6:$AC$36,$AG$6:$AG$37,$AK$6:$AK$35,$AO$6:AO20))</f>
        <v/>
      </c>
      <c r="AM20" s="6" t="str">
        <f t="shared" si="18"/>
        <v>za</v>
      </c>
      <c r="AN20" s="7">
        <f t="shared" si="34"/>
        <v>42658</v>
      </c>
      <c r="AO20" s="26">
        <f t="shared" si="19"/>
        <v>0</v>
      </c>
      <c r="AP20" s="24" t="str">
        <f>IF(AS20=0,"",SUM($E$6:$E$36,$I$6:$I$34,$M$6:$M$36,$Q$6:$Q$35,$U$6:$U$36,$Y$6:$Y$35,$AC$6:$AC$36,$AG$6:$AG$37,$AK$6:$AK$35,$AO$6:$AO$36,$AS$6:AS20))</f>
        <v/>
      </c>
      <c r="AQ20" s="6" t="str">
        <f t="shared" si="20"/>
        <v>di</v>
      </c>
      <c r="AR20" s="7">
        <f t="shared" si="35"/>
        <v>42689</v>
      </c>
      <c r="AS20" s="26">
        <f t="shared" si="21"/>
        <v>0</v>
      </c>
      <c r="AT20" s="24" t="str">
        <f>IF(AW20=0,"",SUM($E$6:$E$36,$I$6:$I$34,$M$6:$M$36,$Q$6:$Q$35,$U$6:$U$36,$Y$6:$Y$35,$AC$6:$AC$36,$AG$6:$AG$37,$AK$6:$AK$35,$AO$6:$AO$36,$AS$6:$AS$35,$AW$6:AW20))</f>
        <v/>
      </c>
      <c r="AU20" s="6" t="str">
        <f t="shared" si="22"/>
        <v>do</v>
      </c>
      <c r="AV20" s="7">
        <f t="shared" si="36"/>
        <v>42719</v>
      </c>
      <c r="AW20" s="26">
        <f t="shared" si="23"/>
        <v>0</v>
      </c>
      <c r="AX20" s="18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ht="12" customHeight="1">
      <c r="A21" s="31"/>
      <c r="B21" s="24" t="str">
        <f>IF(E21=0,"",SUM($E$6:E21))</f>
        <v/>
      </c>
      <c r="C21" s="5" t="str">
        <f t="shared" si="0"/>
        <v>za</v>
      </c>
      <c r="D21" s="7">
        <f t="shared" si="25"/>
        <v>42385</v>
      </c>
      <c r="E21" s="18">
        <f t="shared" si="37"/>
        <v>0</v>
      </c>
      <c r="F21" s="24" t="str">
        <f>IF(I21=0,"",SUM($E$6:$E$36,$I$6:I21))</f>
        <v/>
      </c>
      <c r="G21" s="6" t="str">
        <f t="shared" si="2"/>
        <v>di</v>
      </c>
      <c r="H21" s="7">
        <f t="shared" si="26"/>
        <v>42416</v>
      </c>
      <c r="I21" s="26">
        <f t="shared" si="3"/>
        <v>0</v>
      </c>
      <c r="J21" s="24" t="str">
        <f>IF(M21=0,"",SUM($E$6:$E$36,$I$6:$I$34,$M$6:M21))</f>
        <v/>
      </c>
      <c r="K21" s="6" t="str">
        <f t="shared" si="4"/>
        <v>wo</v>
      </c>
      <c r="L21" s="7">
        <f t="shared" si="27"/>
        <v>42445</v>
      </c>
      <c r="M21" s="26">
        <f t="shared" si="5"/>
        <v>0</v>
      </c>
      <c r="N21" s="24" t="str">
        <f>IF(Q21=0,"",SUM($E$6:$E$36,$I$6:$I$34,$M$6:$M$36,$Q$6:Q21))</f>
        <v/>
      </c>
      <c r="O21" s="6" t="str">
        <f t="shared" si="6"/>
        <v>za</v>
      </c>
      <c r="P21" s="7">
        <f t="shared" si="28"/>
        <v>42476</v>
      </c>
      <c r="Q21" s="26">
        <f t="shared" si="7"/>
        <v>0</v>
      </c>
      <c r="R21" s="24">
        <f>IF(U21=0,"",SUM($E$6:$E$36,$I$6:$I$34,$M$6:$M$36,$Q$6:$Q$35,$U$6:U21))</f>
        <v>20</v>
      </c>
      <c r="S21" s="6" t="str">
        <f t="shared" si="8"/>
        <v>ma</v>
      </c>
      <c r="T21" s="7">
        <f t="shared" si="29"/>
        <v>42506</v>
      </c>
      <c r="U21" s="26">
        <f t="shared" si="9"/>
        <v>1</v>
      </c>
      <c r="V21" s="24" t="str">
        <f>IF(Y21=0,"",SUM($E$6:$E$36,$I$6:$I$34,$M$6:$M$36,$Q$6:$Q$35,$U$6:$U$36,$Y$6:Y21))</f>
        <v/>
      </c>
      <c r="W21" s="6" t="str">
        <f t="shared" si="10"/>
        <v>do</v>
      </c>
      <c r="X21" s="7">
        <f t="shared" si="30"/>
        <v>42537</v>
      </c>
      <c r="Y21" s="26">
        <f t="shared" si="11"/>
        <v>0</v>
      </c>
      <c r="Z21" s="24" t="str">
        <f>IF(AC21=0,"",SUM($E$6:$E$36,$I$6:$I$34,$M$6:$M$36,$Q$6:$Q$35,$U$6:$U$36,$Y$6:$Y$35,$AC$6:AC21))</f>
        <v/>
      </c>
      <c r="AA21" s="6" t="str">
        <f t="shared" si="12"/>
        <v>za</v>
      </c>
      <c r="AB21" s="7">
        <f t="shared" si="31"/>
        <v>42567</v>
      </c>
      <c r="AC21" s="26">
        <f t="shared" si="13"/>
        <v>0</v>
      </c>
      <c r="AD21" s="24" t="str">
        <f>IF(AG21=0,"",SUM($E$6:$E$36,$I$6:$I$34,$M$6:$M$36,$Q$6:$Q$35,$U$6:$U$36,$Y$6:$Y$35,$AC$6:$AC$36,$AG$6:AG21))</f>
        <v/>
      </c>
      <c r="AE21" s="6" t="str">
        <f t="shared" si="14"/>
        <v>di</v>
      </c>
      <c r="AF21" s="7">
        <f t="shared" si="32"/>
        <v>42598</v>
      </c>
      <c r="AG21" s="26">
        <f t="shared" si="15"/>
        <v>0</v>
      </c>
      <c r="AH21" s="24" t="str">
        <f>IF(AK21=0,"",SUM($E$6:$E$36,$I$6:$I$34,$M$6:$M$36,$Q$6:$Q$35,$U$6:$U$36,$Y$6:$Y$35,$AC$6:$AC$36,$AG$6:$AG$37,$AK$6:AK21))</f>
        <v/>
      </c>
      <c r="AI21" s="6" t="str">
        <f t="shared" si="16"/>
        <v>vr</v>
      </c>
      <c r="AJ21" s="7">
        <f t="shared" si="33"/>
        <v>42629</v>
      </c>
      <c r="AK21" s="26">
        <f t="shared" si="17"/>
        <v>0</v>
      </c>
      <c r="AL21" s="24" t="str">
        <f>IF(AO21=0,"",SUM($E$6:$E$36,$I$6:$I$34,$M$6:$M$36,$Q$6:$Q$35,$U$6:$U$36,$Y$6:$Y$35,$AC$6:$AC$36,$AG$6:$AG$37,$AK$6:$AK$35,$AO$6:AO21))</f>
        <v/>
      </c>
      <c r="AM21" s="6" t="str">
        <f t="shared" si="18"/>
        <v>zo</v>
      </c>
      <c r="AN21" s="7">
        <f t="shared" si="34"/>
        <v>42659</v>
      </c>
      <c r="AO21" s="26">
        <f t="shared" si="19"/>
        <v>0</v>
      </c>
      <c r="AP21" s="24" t="str">
        <f>IF(AS21=0,"",SUM($E$6:$E$36,$I$6:$I$34,$M$6:$M$36,$Q$6:$Q$35,$U$6:$U$36,$Y$6:$Y$35,$AC$6:$AC$36,$AG$6:$AG$37,$AK$6:$AK$35,$AO$6:$AO$36,$AS$6:AS21))</f>
        <v/>
      </c>
      <c r="AQ21" s="6" t="str">
        <f t="shared" si="20"/>
        <v>wo</v>
      </c>
      <c r="AR21" s="7">
        <f t="shared" si="35"/>
        <v>42690</v>
      </c>
      <c r="AS21" s="26">
        <f t="shared" si="21"/>
        <v>0</v>
      </c>
      <c r="AT21" s="24" t="str">
        <f>IF(AW21=0,"",SUM($E$6:$E$36,$I$6:$I$34,$M$6:$M$36,$Q$6:$Q$35,$U$6:$U$36,$Y$6:$Y$35,$AC$6:$AC$36,$AG$6:$AG$37,$AK$6:$AK$35,$AO$6:$AO$36,$AS$6:$AS$35,$AW$6:AW21))</f>
        <v/>
      </c>
      <c r="AU21" s="6" t="str">
        <f t="shared" si="22"/>
        <v>vr</v>
      </c>
      <c r="AV21" s="7">
        <f t="shared" si="36"/>
        <v>42720</v>
      </c>
      <c r="AW21" s="26">
        <f t="shared" si="23"/>
        <v>0</v>
      </c>
      <c r="AX21" s="18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ht="12" customHeight="1">
      <c r="A22" s="31"/>
      <c r="B22" s="24" t="str">
        <f>IF(E22=0,"",SUM($E$6:E22))</f>
        <v/>
      </c>
      <c r="C22" s="5" t="str">
        <f t="shared" si="0"/>
        <v>zo</v>
      </c>
      <c r="D22" s="7">
        <f t="shared" si="25"/>
        <v>42386</v>
      </c>
      <c r="E22" s="18">
        <f t="shared" si="37"/>
        <v>0</v>
      </c>
      <c r="F22" s="24" t="str">
        <f>IF(I22=0,"",SUM($E$6:$E$36,$I$6:I22))</f>
        <v/>
      </c>
      <c r="G22" s="6" t="str">
        <f t="shared" si="2"/>
        <v>wo</v>
      </c>
      <c r="H22" s="7">
        <f t="shared" si="26"/>
        <v>42417</v>
      </c>
      <c r="I22" s="26">
        <f t="shared" si="3"/>
        <v>0</v>
      </c>
      <c r="J22" s="24" t="str">
        <f>IF(M22=0,"",SUM($E$6:$E$36,$I$6:$I$34,$M$6:M22))</f>
        <v/>
      </c>
      <c r="K22" s="6" t="str">
        <f t="shared" si="4"/>
        <v>do</v>
      </c>
      <c r="L22" s="7">
        <f t="shared" si="27"/>
        <v>42446</v>
      </c>
      <c r="M22" s="26">
        <f t="shared" si="5"/>
        <v>0</v>
      </c>
      <c r="N22" s="24" t="str">
        <f>IF(Q22=0,"",SUM($E$6:$E$36,$I$6:$I$34,$M$6:$M$36,$Q$6:Q22))</f>
        <v/>
      </c>
      <c r="O22" s="6" t="str">
        <f t="shared" si="6"/>
        <v>zo</v>
      </c>
      <c r="P22" s="7">
        <f t="shared" si="28"/>
        <v>42477</v>
      </c>
      <c r="Q22" s="26">
        <f t="shared" si="7"/>
        <v>0</v>
      </c>
      <c r="R22" s="24" t="str">
        <f>IF(U22=0,"",SUM($E$6:$E$36,$I$6:$I$34,$M$6:$M$36,$Q$6:$Q$35,$U$6:U22))</f>
        <v/>
      </c>
      <c r="S22" s="6" t="str">
        <f t="shared" si="8"/>
        <v>di</v>
      </c>
      <c r="T22" s="7">
        <f t="shared" si="29"/>
        <v>42507</v>
      </c>
      <c r="U22" s="26">
        <f t="shared" si="9"/>
        <v>0</v>
      </c>
      <c r="V22" s="24" t="str">
        <f>IF(Y22=0,"",SUM($E$6:$E$36,$I$6:$I$34,$M$6:$M$36,$Q$6:$Q$35,$U$6:$U$36,$Y$6:Y22))</f>
        <v/>
      </c>
      <c r="W22" s="6" t="str">
        <f t="shared" si="10"/>
        <v>vr</v>
      </c>
      <c r="X22" s="7">
        <f t="shared" si="30"/>
        <v>42538</v>
      </c>
      <c r="Y22" s="26">
        <f t="shared" si="11"/>
        <v>0</v>
      </c>
      <c r="Z22" s="24" t="str">
        <f>IF(AC22=0,"",SUM($E$6:$E$36,$I$6:$I$34,$M$6:$M$36,$Q$6:$Q$35,$U$6:$U$36,$Y$6:$Y$35,$AC$6:AC22))</f>
        <v/>
      </c>
      <c r="AA22" s="6" t="str">
        <f t="shared" si="12"/>
        <v>zo</v>
      </c>
      <c r="AB22" s="7">
        <f t="shared" si="31"/>
        <v>42568</v>
      </c>
      <c r="AC22" s="26">
        <f t="shared" si="13"/>
        <v>0</v>
      </c>
      <c r="AD22" s="24" t="str">
        <f>IF(AG22=0,"",SUM($E$6:$E$36,$I$6:$I$34,$M$6:$M$36,$Q$6:$Q$35,$U$6:$U$36,$Y$6:$Y$35,$AC$6:$AC$36,$AG$6:AG22))</f>
        <v/>
      </c>
      <c r="AE22" s="6" t="str">
        <f t="shared" si="14"/>
        <v>wo</v>
      </c>
      <c r="AF22" s="7">
        <f t="shared" si="32"/>
        <v>42599</v>
      </c>
      <c r="AG22" s="26">
        <f t="shared" si="15"/>
        <v>0</v>
      </c>
      <c r="AH22" s="24" t="str">
        <f>IF(AK22=0,"",SUM($E$6:$E$36,$I$6:$I$34,$M$6:$M$36,$Q$6:$Q$35,$U$6:$U$36,$Y$6:$Y$35,$AC$6:$AC$36,$AG$6:$AG$37,$AK$6:AK22))</f>
        <v/>
      </c>
      <c r="AI22" s="6" t="str">
        <f t="shared" si="16"/>
        <v>za</v>
      </c>
      <c r="AJ22" s="7">
        <f t="shared" si="33"/>
        <v>42630</v>
      </c>
      <c r="AK22" s="26">
        <f t="shared" si="17"/>
        <v>0</v>
      </c>
      <c r="AL22" s="24">
        <f>IF(AO22=0,"",SUM($E$6:$E$36,$I$6:$I$34,$M$6:$M$36,$Q$6:$Q$35,$U$6:$U$36,$Y$6:$Y$35,$AC$6:$AC$36,$AG$6:$AG$37,$AK$6:$AK$35,$AO$6:AO22))</f>
        <v>42</v>
      </c>
      <c r="AM22" s="6" t="str">
        <f t="shared" si="18"/>
        <v>ma</v>
      </c>
      <c r="AN22" s="7">
        <f t="shared" si="34"/>
        <v>42660</v>
      </c>
      <c r="AO22" s="26">
        <f t="shared" si="19"/>
        <v>1</v>
      </c>
      <c r="AP22" s="24" t="str">
        <f>IF(AS22=0,"",SUM($E$6:$E$36,$I$6:$I$34,$M$6:$M$36,$Q$6:$Q$35,$U$6:$U$36,$Y$6:$Y$35,$AC$6:$AC$36,$AG$6:$AG$37,$AK$6:$AK$35,$AO$6:$AO$36,$AS$6:AS22))</f>
        <v/>
      </c>
      <c r="AQ22" s="6" t="str">
        <f t="shared" si="20"/>
        <v>do</v>
      </c>
      <c r="AR22" s="7">
        <f t="shared" si="35"/>
        <v>42691</v>
      </c>
      <c r="AS22" s="26">
        <f t="shared" si="21"/>
        <v>0</v>
      </c>
      <c r="AT22" s="24" t="str">
        <f>IF(AW22=0,"",SUM($E$6:$E$36,$I$6:$I$34,$M$6:$M$36,$Q$6:$Q$35,$U$6:$U$36,$Y$6:$Y$35,$AC$6:$AC$36,$AG$6:$AG$37,$AK$6:$AK$35,$AO$6:$AO$36,$AS$6:$AS$35,$AW$6:AW22))</f>
        <v/>
      </c>
      <c r="AU22" s="6" t="str">
        <f t="shared" si="22"/>
        <v>za</v>
      </c>
      <c r="AV22" s="7">
        <f t="shared" si="36"/>
        <v>42721</v>
      </c>
      <c r="AW22" s="26">
        <f t="shared" si="23"/>
        <v>0</v>
      </c>
      <c r="AX22" s="18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ht="12" customHeight="1">
      <c r="A23" s="31"/>
      <c r="B23" s="24">
        <f>IF(E23=0,"",SUM($E$6:E23))</f>
        <v>3</v>
      </c>
      <c r="C23" s="5" t="str">
        <f t="shared" si="0"/>
        <v>ma</v>
      </c>
      <c r="D23" s="7">
        <f t="shared" si="25"/>
        <v>42387</v>
      </c>
      <c r="E23" s="18">
        <f t="shared" si="37"/>
        <v>1</v>
      </c>
      <c r="F23" s="24" t="str">
        <f>IF(I23=0,"",SUM($E$6:$E$36,$I$6:I23))</f>
        <v/>
      </c>
      <c r="G23" s="6" t="str">
        <f t="shared" si="2"/>
        <v>do</v>
      </c>
      <c r="H23" s="7">
        <f t="shared" si="26"/>
        <v>42418</v>
      </c>
      <c r="I23" s="26">
        <f t="shared" si="3"/>
        <v>0</v>
      </c>
      <c r="J23" s="24" t="str">
        <f>IF(M23=0,"",SUM($E$6:$E$36,$I$6:$I$34,$M$6:M23))</f>
        <v/>
      </c>
      <c r="K23" s="6" t="str">
        <f t="shared" si="4"/>
        <v>vr</v>
      </c>
      <c r="L23" s="7">
        <f t="shared" si="27"/>
        <v>42447</v>
      </c>
      <c r="M23" s="26">
        <f t="shared" si="5"/>
        <v>0</v>
      </c>
      <c r="N23" s="24">
        <f>IF(Q23=0,"",SUM($E$6:$E$36,$I$6:$I$34,$M$6:$M$36,$Q$6:Q23))</f>
        <v>16</v>
      </c>
      <c r="O23" s="6" t="str">
        <f t="shared" si="6"/>
        <v>ma</v>
      </c>
      <c r="P23" s="7">
        <f t="shared" si="28"/>
        <v>42478</v>
      </c>
      <c r="Q23" s="26">
        <f t="shared" si="7"/>
        <v>1</v>
      </c>
      <c r="R23" s="24" t="str">
        <f>IF(U23=0,"",SUM($E$6:$E$36,$I$6:$I$34,$M$6:$M$36,$Q$6:$Q$35,$U$6:U23))</f>
        <v/>
      </c>
      <c r="S23" s="6" t="str">
        <f t="shared" si="8"/>
        <v>wo</v>
      </c>
      <c r="T23" s="7">
        <f t="shared" si="29"/>
        <v>42508</v>
      </c>
      <c r="U23" s="26">
        <f t="shared" si="9"/>
        <v>0</v>
      </c>
      <c r="V23" s="24" t="str">
        <f>IF(Y23=0,"",SUM($E$6:$E$36,$I$6:$I$34,$M$6:$M$36,$Q$6:$Q$35,$U$6:$U$36,$Y$6:Y23))</f>
        <v/>
      </c>
      <c r="W23" s="6" t="str">
        <f t="shared" si="10"/>
        <v>za</v>
      </c>
      <c r="X23" s="7">
        <f t="shared" si="30"/>
        <v>42539</v>
      </c>
      <c r="Y23" s="26">
        <f t="shared" si="11"/>
        <v>0</v>
      </c>
      <c r="Z23" s="24">
        <f>IF(AC23=0,"",SUM($E$6:$E$36,$I$6:$I$34,$M$6:$M$36,$Q$6:$Q$35,$U$6:$U$36,$Y$6:$Y$35,$AC$6:AC23))</f>
        <v>29</v>
      </c>
      <c r="AA23" s="6" t="str">
        <f t="shared" si="12"/>
        <v>ma</v>
      </c>
      <c r="AB23" s="7">
        <f t="shared" si="31"/>
        <v>42569</v>
      </c>
      <c r="AC23" s="26">
        <f t="shared" si="13"/>
        <v>1</v>
      </c>
      <c r="AD23" s="24" t="str">
        <f>IF(AG23=0,"",SUM($E$6:$E$36,$I$6:$I$34,$M$6:$M$36,$Q$6:$Q$35,$U$6:$U$36,$Y$6:$Y$35,$AC$6:$AC$36,$AG$6:AG23))</f>
        <v/>
      </c>
      <c r="AE23" s="6" t="str">
        <f t="shared" si="14"/>
        <v>do</v>
      </c>
      <c r="AF23" s="7">
        <f t="shared" si="32"/>
        <v>42600</v>
      </c>
      <c r="AG23" s="26">
        <f t="shared" si="15"/>
        <v>0</v>
      </c>
      <c r="AH23" s="24" t="str">
        <f>IF(AK23=0,"",SUM($E$6:$E$36,$I$6:$I$34,$M$6:$M$36,$Q$6:$Q$35,$U$6:$U$36,$Y$6:$Y$35,$AC$6:$AC$36,$AG$6:$AG$37,$AK$6:AK23))</f>
        <v/>
      </c>
      <c r="AI23" s="6" t="str">
        <f t="shared" si="16"/>
        <v>zo</v>
      </c>
      <c r="AJ23" s="7">
        <f t="shared" si="33"/>
        <v>42631</v>
      </c>
      <c r="AK23" s="26">
        <f t="shared" si="17"/>
        <v>0</v>
      </c>
      <c r="AL23" s="24" t="str">
        <f>IF(AO23=0,"",SUM($E$6:$E$36,$I$6:$I$34,$M$6:$M$36,$Q$6:$Q$35,$U$6:$U$36,$Y$6:$Y$35,$AC$6:$AC$36,$AG$6:$AG$37,$AK$6:$AK$35,$AO$6:AO23))</f>
        <v/>
      </c>
      <c r="AM23" s="6" t="str">
        <f t="shared" si="18"/>
        <v>di</v>
      </c>
      <c r="AN23" s="7">
        <f t="shared" si="34"/>
        <v>42661</v>
      </c>
      <c r="AO23" s="26">
        <f t="shared" si="19"/>
        <v>0</v>
      </c>
      <c r="AP23" s="24" t="str">
        <f>IF(AS23=0,"",SUM($E$6:$E$36,$I$6:$I$34,$M$6:$M$36,$Q$6:$Q$35,$U$6:$U$36,$Y$6:$Y$35,$AC$6:$AC$36,$AG$6:$AG$37,$AK$6:$AK$35,$AO$6:$AO$36,$AS$6:AS23))</f>
        <v/>
      </c>
      <c r="AQ23" s="6" t="str">
        <f t="shared" si="20"/>
        <v>vr</v>
      </c>
      <c r="AR23" s="7">
        <f t="shared" si="35"/>
        <v>42692</v>
      </c>
      <c r="AS23" s="26">
        <f t="shared" si="21"/>
        <v>0</v>
      </c>
      <c r="AT23" s="24" t="str">
        <f>IF(AW23=0,"",SUM($E$6:$E$36,$I$6:$I$34,$M$6:$M$36,$Q$6:$Q$35,$U$6:$U$36,$Y$6:$Y$35,$AC$6:$AC$36,$AG$6:$AG$37,$AK$6:$AK$35,$AO$6:$AO$36,$AS$6:$AS$35,$AW$6:AW23))</f>
        <v/>
      </c>
      <c r="AU23" s="6" t="str">
        <f t="shared" si="22"/>
        <v>zo</v>
      </c>
      <c r="AV23" s="7">
        <f t="shared" si="36"/>
        <v>42722</v>
      </c>
      <c r="AW23" s="26">
        <f t="shared" si="23"/>
        <v>0</v>
      </c>
      <c r="AX23" s="18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ht="12" customHeight="1">
      <c r="A24" s="31"/>
      <c r="B24" s="24" t="str">
        <f>IF(E24=0,"",SUM($E$6:E24))</f>
        <v/>
      </c>
      <c r="C24" s="5" t="str">
        <f t="shared" si="0"/>
        <v>di</v>
      </c>
      <c r="D24" s="7">
        <f t="shared" si="25"/>
        <v>42388</v>
      </c>
      <c r="E24" s="18">
        <f t="shared" si="37"/>
        <v>0</v>
      </c>
      <c r="F24" s="24" t="str">
        <f>IF(I24=0,"",SUM($E$6:$E$36,$I$6:I24))</f>
        <v/>
      </c>
      <c r="G24" s="6" t="str">
        <f t="shared" si="2"/>
        <v>vr</v>
      </c>
      <c r="H24" s="7">
        <f t="shared" si="26"/>
        <v>42419</v>
      </c>
      <c r="I24" s="26">
        <f t="shared" si="3"/>
        <v>0</v>
      </c>
      <c r="J24" s="24" t="str">
        <f>IF(M24=0,"",SUM($E$6:$E$36,$I$6:$I$34,$M$6:M24))</f>
        <v/>
      </c>
      <c r="K24" s="6" t="str">
        <f t="shared" si="4"/>
        <v>za</v>
      </c>
      <c r="L24" s="7">
        <f t="shared" si="27"/>
        <v>42448</v>
      </c>
      <c r="M24" s="26">
        <f t="shared" si="5"/>
        <v>0</v>
      </c>
      <c r="N24" s="24" t="str">
        <f>IF(Q24=0,"",SUM($E$6:$E$36,$I$6:$I$34,$M$6:$M$36,$Q$6:Q24))</f>
        <v/>
      </c>
      <c r="O24" s="6" t="str">
        <f t="shared" si="6"/>
        <v>di</v>
      </c>
      <c r="P24" s="7">
        <f t="shared" si="28"/>
        <v>42479</v>
      </c>
      <c r="Q24" s="26">
        <f t="shared" si="7"/>
        <v>0</v>
      </c>
      <c r="R24" s="24" t="str">
        <f>IF(U24=0,"",SUM($E$6:$E$36,$I$6:$I$34,$M$6:$M$36,$Q$6:$Q$35,$U$6:U24))</f>
        <v/>
      </c>
      <c r="S24" s="6" t="str">
        <f t="shared" si="8"/>
        <v>do</v>
      </c>
      <c r="T24" s="7">
        <f t="shared" si="29"/>
        <v>42509</v>
      </c>
      <c r="U24" s="26">
        <f t="shared" si="9"/>
        <v>0</v>
      </c>
      <c r="V24" s="24" t="str">
        <f>IF(Y24=0,"",SUM($E$6:$E$36,$I$6:$I$34,$M$6:$M$36,$Q$6:$Q$35,$U$6:$U$36,$Y$6:Y24))</f>
        <v/>
      </c>
      <c r="W24" s="6" t="str">
        <f t="shared" si="10"/>
        <v>zo</v>
      </c>
      <c r="X24" s="7">
        <f t="shared" si="30"/>
        <v>42540</v>
      </c>
      <c r="Y24" s="26">
        <f t="shared" si="11"/>
        <v>0</v>
      </c>
      <c r="Z24" s="24" t="str">
        <f>IF(AC24=0,"",SUM($E$6:$E$36,$I$6:$I$34,$M$6:$M$36,$Q$6:$Q$35,$U$6:$U$36,$Y$6:$Y$35,$AC$6:AC24))</f>
        <v/>
      </c>
      <c r="AA24" s="6" t="str">
        <f t="shared" si="12"/>
        <v>di</v>
      </c>
      <c r="AB24" s="7">
        <f t="shared" si="31"/>
        <v>42570</v>
      </c>
      <c r="AC24" s="26">
        <f t="shared" si="13"/>
        <v>0</v>
      </c>
      <c r="AD24" s="24" t="str">
        <f>IF(AG24=0,"",SUM($E$6:$E$36,$I$6:$I$34,$M$6:$M$36,$Q$6:$Q$35,$U$6:$U$36,$Y$6:$Y$35,$AC$6:$AC$36,$AG$6:AG24))</f>
        <v/>
      </c>
      <c r="AE24" s="6" t="str">
        <f t="shared" si="14"/>
        <v>vr</v>
      </c>
      <c r="AF24" s="7">
        <f t="shared" si="32"/>
        <v>42601</v>
      </c>
      <c r="AG24" s="26">
        <f t="shared" si="15"/>
        <v>0</v>
      </c>
      <c r="AH24" s="24">
        <f>IF(AK24=0,"",SUM($E$6:$E$36,$I$6:$I$34,$M$6:$M$36,$Q$6:$Q$35,$U$6:$U$36,$Y$6:$Y$35,$AC$6:$AC$36,$AG$6:$AG$37,$AK$6:AK24))</f>
        <v>38</v>
      </c>
      <c r="AI24" s="6" t="str">
        <f t="shared" si="16"/>
        <v>ma</v>
      </c>
      <c r="AJ24" s="7">
        <f t="shared" si="33"/>
        <v>42632</v>
      </c>
      <c r="AK24" s="26">
        <f t="shared" si="17"/>
        <v>1</v>
      </c>
      <c r="AL24" s="24" t="str">
        <f>IF(AO24=0,"",SUM($E$6:$E$36,$I$6:$I$34,$M$6:$M$36,$Q$6:$Q$35,$U$6:$U$36,$Y$6:$Y$35,$AC$6:$AC$36,$AG$6:$AG$37,$AK$6:$AK$35,$AO$6:AO24))</f>
        <v/>
      </c>
      <c r="AM24" s="6" t="str">
        <f t="shared" si="18"/>
        <v>wo</v>
      </c>
      <c r="AN24" s="7">
        <f t="shared" si="34"/>
        <v>42662</v>
      </c>
      <c r="AO24" s="26">
        <f t="shared" si="19"/>
        <v>0</v>
      </c>
      <c r="AP24" s="24" t="str">
        <f>IF(AS24=0,"",SUM($E$6:$E$36,$I$6:$I$34,$M$6:$M$36,$Q$6:$Q$35,$U$6:$U$36,$Y$6:$Y$35,$AC$6:$AC$36,$AG$6:$AG$37,$AK$6:$AK$35,$AO$6:$AO$36,$AS$6:AS24))</f>
        <v/>
      </c>
      <c r="AQ24" s="6" t="str">
        <f t="shared" si="20"/>
        <v>za</v>
      </c>
      <c r="AR24" s="7">
        <f t="shared" si="35"/>
        <v>42693</v>
      </c>
      <c r="AS24" s="26">
        <f t="shared" si="21"/>
        <v>0</v>
      </c>
      <c r="AT24" s="24">
        <f>IF(AW24=0,"",SUM($E$6:$E$36,$I$6:$I$34,$M$6:$M$36,$Q$6:$Q$35,$U$6:$U$36,$Y$6:$Y$35,$AC$6:$AC$36,$AG$6:$AG$37,$AK$6:$AK$35,$AO$6:$AO$36,$AS$6:$AS$35,$AW$6:AW24))</f>
        <v>51</v>
      </c>
      <c r="AU24" s="6" t="str">
        <f t="shared" si="22"/>
        <v>ma</v>
      </c>
      <c r="AV24" s="7">
        <f t="shared" si="36"/>
        <v>42723</v>
      </c>
      <c r="AW24" s="26">
        <f t="shared" si="23"/>
        <v>1</v>
      </c>
      <c r="AX24" s="18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ht="12" customHeight="1">
      <c r="A25" s="31"/>
      <c r="B25" s="24" t="str">
        <f>IF(E25=0,"",SUM($E$6:E25))</f>
        <v/>
      </c>
      <c r="C25" s="5" t="str">
        <f t="shared" si="0"/>
        <v>wo</v>
      </c>
      <c r="D25" s="7">
        <f t="shared" si="25"/>
        <v>42389</v>
      </c>
      <c r="E25" s="18">
        <f t="shared" si="37"/>
        <v>0</v>
      </c>
      <c r="F25" s="24" t="str">
        <f>IF(I25=0,"",SUM($E$6:$E$36,$I$6:I25))</f>
        <v/>
      </c>
      <c r="G25" s="6" t="str">
        <f t="shared" si="2"/>
        <v>za</v>
      </c>
      <c r="H25" s="7">
        <f t="shared" si="26"/>
        <v>42420</v>
      </c>
      <c r="I25" s="26">
        <f t="shared" si="3"/>
        <v>0</v>
      </c>
      <c r="J25" s="24" t="str">
        <f>IF(M25=0,"",SUM($E$6:$E$36,$I$6:$I$34,$M$6:M25))</f>
        <v/>
      </c>
      <c r="K25" s="6" t="str">
        <f t="shared" si="4"/>
        <v>zo</v>
      </c>
      <c r="L25" s="7">
        <f t="shared" si="27"/>
        <v>42449</v>
      </c>
      <c r="M25" s="26">
        <f t="shared" si="5"/>
        <v>0</v>
      </c>
      <c r="N25" s="24" t="str">
        <f>IF(Q25=0,"",SUM($E$6:$E$36,$I$6:$I$34,$M$6:$M$36,$Q$6:Q25))</f>
        <v/>
      </c>
      <c r="O25" s="6" t="str">
        <f t="shared" si="6"/>
        <v>wo</v>
      </c>
      <c r="P25" s="7">
        <f t="shared" si="28"/>
        <v>42480</v>
      </c>
      <c r="Q25" s="26">
        <f t="shared" si="7"/>
        <v>0</v>
      </c>
      <c r="R25" s="24" t="str">
        <f>IF(U25=0,"",SUM($E$6:$E$36,$I$6:$I$34,$M$6:$M$36,$Q$6:$Q$35,$U$6:U25))</f>
        <v/>
      </c>
      <c r="S25" s="6" t="str">
        <f t="shared" si="8"/>
        <v>vr</v>
      </c>
      <c r="T25" s="7">
        <f t="shared" si="29"/>
        <v>42510</v>
      </c>
      <c r="U25" s="26">
        <f t="shared" si="9"/>
        <v>0</v>
      </c>
      <c r="V25" s="24">
        <f>IF(Y25=0,"",SUM($E$6:$E$36,$I$6:$I$34,$M$6:$M$36,$Q$6:$Q$35,$U$6:$U$36,$Y$6:Y25))</f>
        <v>25</v>
      </c>
      <c r="W25" s="6" t="str">
        <f t="shared" si="10"/>
        <v>ma</v>
      </c>
      <c r="X25" s="7">
        <f t="shared" si="30"/>
        <v>42541</v>
      </c>
      <c r="Y25" s="26">
        <f t="shared" si="11"/>
        <v>1</v>
      </c>
      <c r="Z25" s="24" t="str">
        <f>IF(AC25=0,"",SUM($E$6:$E$36,$I$6:$I$34,$M$6:$M$36,$Q$6:$Q$35,$U$6:$U$36,$Y$6:$Y$35,$AC$6:AC25))</f>
        <v/>
      </c>
      <c r="AA25" s="6" t="str">
        <f t="shared" si="12"/>
        <v>wo</v>
      </c>
      <c r="AB25" s="7">
        <f t="shared" si="31"/>
        <v>42571</v>
      </c>
      <c r="AC25" s="26">
        <f t="shared" si="13"/>
        <v>0</v>
      </c>
      <c r="AD25" s="24" t="str">
        <f>IF(AG25=0,"",SUM($E$6:$E$36,$I$6:$I$34,$M$6:$M$36,$Q$6:$Q$35,$U$6:$U$36,$Y$6:$Y$35,$AC$6:$AC$36,$AG$6:AG25))</f>
        <v/>
      </c>
      <c r="AE25" s="6" t="str">
        <f t="shared" si="14"/>
        <v>za</v>
      </c>
      <c r="AF25" s="7">
        <f t="shared" si="32"/>
        <v>42602</v>
      </c>
      <c r="AG25" s="26">
        <f t="shared" si="15"/>
        <v>0</v>
      </c>
      <c r="AH25" s="24" t="str">
        <f>IF(AK25=0,"",SUM($E$6:$E$36,$I$6:$I$34,$M$6:$M$36,$Q$6:$Q$35,$U$6:$U$36,$Y$6:$Y$35,$AC$6:$AC$36,$AG$6:$AG$37,$AK$6:AK25))</f>
        <v/>
      </c>
      <c r="AI25" s="6" t="str">
        <f t="shared" si="16"/>
        <v>di</v>
      </c>
      <c r="AJ25" s="7">
        <f t="shared" si="33"/>
        <v>42633</v>
      </c>
      <c r="AK25" s="26">
        <f t="shared" si="17"/>
        <v>0</v>
      </c>
      <c r="AL25" s="24" t="str">
        <f>IF(AO25=0,"",SUM($E$6:$E$36,$I$6:$I$34,$M$6:$M$36,$Q$6:$Q$35,$U$6:$U$36,$Y$6:$Y$35,$AC$6:$AC$36,$AG$6:$AG$37,$AK$6:$AK$35,$AO$6:AO25))</f>
        <v/>
      </c>
      <c r="AM25" s="6" t="str">
        <f t="shared" si="18"/>
        <v>do</v>
      </c>
      <c r="AN25" s="7">
        <f t="shared" si="34"/>
        <v>42663</v>
      </c>
      <c r="AO25" s="26">
        <f t="shared" si="19"/>
        <v>0</v>
      </c>
      <c r="AP25" s="24" t="str">
        <f>IF(AS25=0,"",SUM($E$6:$E$36,$I$6:$I$34,$M$6:$M$36,$Q$6:$Q$35,$U$6:$U$36,$Y$6:$Y$35,$AC$6:$AC$36,$AG$6:$AG$37,$AK$6:$AK$35,$AO$6:$AO$36,$AS$6:AS25))</f>
        <v/>
      </c>
      <c r="AQ25" s="6" t="str">
        <f t="shared" si="20"/>
        <v>zo</v>
      </c>
      <c r="AR25" s="7">
        <f t="shared" si="35"/>
        <v>42694</v>
      </c>
      <c r="AS25" s="26">
        <f t="shared" si="21"/>
        <v>0</v>
      </c>
      <c r="AT25" s="24" t="str">
        <f>IF(AW25=0,"",SUM($E$6:$E$36,$I$6:$I$34,$M$6:$M$36,$Q$6:$Q$35,$U$6:$U$36,$Y$6:$Y$35,$AC$6:$AC$36,$AG$6:$AG$37,$AK$6:$AK$35,$AO$6:$AO$36,$AS$6:$AS$35,$AW$6:AW25))</f>
        <v/>
      </c>
      <c r="AU25" s="6" t="str">
        <f t="shared" si="22"/>
        <v>di</v>
      </c>
      <c r="AV25" s="7">
        <f t="shared" si="36"/>
        <v>42724</v>
      </c>
      <c r="AW25" s="26">
        <f t="shared" si="23"/>
        <v>0</v>
      </c>
      <c r="AX25" s="18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ht="12" customHeight="1">
      <c r="A26" s="31"/>
      <c r="B26" s="24" t="str">
        <f>IF(E26=0,"",SUM($E$6:E26))</f>
        <v/>
      </c>
      <c r="C26" s="5" t="str">
        <f t="shared" si="0"/>
        <v>do</v>
      </c>
      <c r="D26" s="7">
        <f t="shared" si="25"/>
        <v>42390</v>
      </c>
      <c r="E26" s="18">
        <f t="shared" si="37"/>
        <v>0</v>
      </c>
      <c r="F26" s="24" t="str">
        <f>IF(I26=0,"",SUM($E$6:$E$36,$I$6:I26))</f>
        <v/>
      </c>
      <c r="G26" s="6" t="str">
        <f t="shared" si="2"/>
        <v>zo</v>
      </c>
      <c r="H26" s="7">
        <f t="shared" si="26"/>
        <v>42421</v>
      </c>
      <c r="I26" s="26">
        <f t="shared" si="3"/>
        <v>0</v>
      </c>
      <c r="J26" s="24">
        <f>IF(M26=0,"",SUM($E$6:$E$36,$I$6:$I$34,$M$6:M26))</f>
        <v>12</v>
      </c>
      <c r="K26" s="6" t="str">
        <f t="shared" si="4"/>
        <v>ma</v>
      </c>
      <c r="L26" s="7">
        <f t="shared" si="27"/>
        <v>42450</v>
      </c>
      <c r="M26" s="26">
        <f t="shared" si="5"/>
        <v>1</v>
      </c>
      <c r="N26" s="24" t="str">
        <f>IF(Q26=0,"",SUM($E$6:$E$36,$I$6:$I$34,$M$6:$M$36,$Q$6:Q26))</f>
        <v/>
      </c>
      <c r="O26" s="6" t="str">
        <f t="shared" si="6"/>
        <v>do</v>
      </c>
      <c r="P26" s="7">
        <f t="shared" si="28"/>
        <v>42481</v>
      </c>
      <c r="Q26" s="26">
        <f t="shared" si="7"/>
        <v>0</v>
      </c>
      <c r="R26" s="24" t="str">
        <f>IF(U26=0,"",SUM($E$6:$E$36,$I$6:$I$34,$M$6:$M$36,$Q$6:$Q$35,$U$6:U26))</f>
        <v/>
      </c>
      <c r="S26" s="6" t="str">
        <f t="shared" si="8"/>
        <v>za</v>
      </c>
      <c r="T26" s="7">
        <f t="shared" si="29"/>
        <v>42511</v>
      </c>
      <c r="U26" s="26">
        <f t="shared" si="9"/>
        <v>0</v>
      </c>
      <c r="V26" s="24" t="str">
        <f>IF(Y26=0,"",SUM($E$6:$E$36,$I$6:$I$34,$M$6:$M$36,$Q$6:$Q$35,$U$6:$U$36,$Y$6:Y26))</f>
        <v/>
      </c>
      <c r="W26" s="6" t="str">
        <f t="shared" si="10"/>
        <v>di</v>
      </c>
      <c r="X26" s="7">
        <f t="shared" si="30"/>
        <v>42542</v>
      </c>
      <c r="Y26" s="26">
        <f t="shared" si="11"/>
        <v>0</v>
      </c>
      <c r="Z26" s="24" t="str">
        <f>IF(AC26=0,"",SUM($E$6:$E$36,$I$6:$I$34,$M$6:$M$36,$Q$6:$Q$35,$U$6:$U$36,$Y$6:$Y$35,$AC$6:AC26))</f>
        <v/>
      </c>
      <c r="AA26" s="6" t="str">
        <f t="shared" si="12"/>
        <v>do</v>
      </c>
      <c r="AB26" s="7">
        <f t="shared" si="31"/>
        <v>42572</v>
      </c>
      <c r="AC26" s="26">
        <f t="shared" si="13"/>
        <v>0</v>
      </c>
      <c r="AD26" s="24" t="str">
        <f>IF(AG26=0,"",SUM($E$6:$E$36,$I$6:$I$34,$M$6:$M$36,$Q$6:$Q$35,$U$6:$U$36,$Y$6:$Y$35,$AC$6:$AC$36,$AG$6:AG26))</f>
        <v/>
      </c>
      <c r="AE26" s="6" t="str">
        <f t="shared" si="14"/>
        <v>zo</v>
      </c>
      <c r="AF26" s="7">
        <f t="shared" si="32"/>
        <v>42603</v>
      </c>
      <c r="AG26" s="26">
        <f t="shared" si="15"/>
        <v>0</v>
      </c>
      <c r="AH26" s="24" t="str">
        <f>IF(AK26=0,"",SUM($E$6:$E$36,$I$6:$I$34,$M$6:$M$36,$Q$6:$Q$35,$U$6:$U$36,$Y$6:$Y$35,$AC$6:$AC$36,$AG$6:$AG$37,$AK$6:AK26))</f>
        <v/>
      </c>
      <c r="AI26" s="6" t="str">
        <f t="shared" si="16"/>
        <v>wo</v>
      </c>
      <c r="AJ26" s="7">
        <f t="shared" si="33"/>
        <v>42634</v>
      </c>
      <c r="AK26" s="26">
        <f t="shared" si="17"/>
        <v>0</v>
      </c>
      <c r="AL26" s="24" t="str">
        <f>IF(AO26=0,"",SUM($E$6:$E$36,$I$6:$I$34,$M$6:$M$36,$Q$6:$Q$35,$U$6:$U$36,$Y$6:$Y$35,$AC$6:$AC$36,$AG$6:$AG$37,$AK$6:$AK$35,$AO$6:AO26))</f>
        <v/>
      </c>
      <c r="AM26" s="6" t="str">
        <f t="shared" si="18"/>
        <v>vr</v>
      </c>
      <c r="AN26" s="7">
        <f t="shared" si="34"/>
        <v>42664</v>
      </c>
      <c r="AO26" s="26">
        <f t="shared" si="19"/>
        <v>0</v>
      </c>
      <c r="AP26" s="24">
        <f>IF(AS26=0,"",SUM($E$6:$E$36,$I$6:$I$34,$M$6:$M$36,$Q$6:$Q$35,$U$6:$U$36,$Y$6:$Y$35,$AC$6:$AC$36,$AG$6:$AG$37,$AK$6:$AK$35,$AO$6:$AO$36,$AS$6:AS26))</f>
        <v>47</v>
      </c>
      <c r="AQ26" s="6" t="str">
        <f t="shared" si="20"/>
        <v>ma</v>
      </c>
      <c r="AR26" s="7">
        <f t="shared" si="35"/>
        <v>42695</v>
      </c>
      <c r="AS26" s="26">
        <f t="shared" si="21"/>
        <v>1</v>
      </c>
      <c r="AT26" s="24" t="str">
        <f>IF(AW26=0,"",SUM($E$6:$E$36,$I$6:$I$34,$M$6:$M$36,$Q$6:$Q$35,$U$6:$U$36,$Y$6:$Y$35,$AC$6:$AC$36,$AG$6:$AG$37,$AK$6:$AK$35,$AO$6:$AO$36,$AS$6:$AS$35,$AW$6:AW26))</f>
        <v/>
      </c>
      <c r="AU26" s="6" t="str">
        <f t="shared" si="22"/>
        <v>wo</v>
      </c>
      <c r="AV26" s="7">
        <f t="shared" si="36"/>
        <v>42725</v>
      </c>
      <c r="AW26" s="26">
        <f t="shared" si="23"/>
        <v>0</v>
      </c>
      <c r="AX26" s="18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ht="12" customHeight="1">
      <c r="A27" s="31"/>
      <c r="B27" s="24" t="str">
        <f>IF(E27=0,"",SUM($E$6:E27))</f>
        <v/>
      </c>
      <c r="C27" s="5" t="str">
        <f t="shared" si="0"/>
        <v>vr</v>
      </c>
      <c r="D27" s="7">
        <f t="shared" si="25"/>
        <v>42391</v>
      </c>
      <c r="E27" s="18">
        <f t="shared" si="37"/>
        <v>0</v>
      </c>
      <c r="F27" s="24">
        <f>IF(I27=0,"",SUM($E$6:$E$36,$I$6:I27))</f>
        <v>8</v>
      </c>
      <c r="G27" s="6" t="str">
        <f t="shared" si="2"/>
        <v>ma</v>
      </c>
      <c r="H27" s="7">
        <f t="shared" si="26"/>
        <v>42422</v>
      </c>
      <c r="I27" s="26">
        <f t="shared" si="3"/>
        <v>1</v>
      </c>
      <c r="J27" s="24" t="str">
        <f>IF(M27=0,"",SUM($E$6:$E$36,$I$6:$I$34,$M$6:M27))</f>
        <v/>
      </c>
      <c r="K27" s="6" t="str">
        <f t="shared" si="4"/>
        <v>di</v>
      </c>
      <c r="L27" s="7">
        <f t="shared" si="27"/>
        <v>42451</v>
      </c>
      <c r="M27" s="26">
        <f t="shared" si="5"/>
        <v>0</v>
      </c>
      <c r="N27" s="24" t="str">
        <f>IF(Q27=0,"",SUM($E$6:$E$36,$I$6:$I$34,$M$6:$M$36,$Q$6:Q27))</f>
        <v/>
      </c>
      <c r="O27" s="6" t="str">
        <f t="shared" si="6"/>
        <v>vr</v>
      </c>
      <c r="P27" s="7">
        <f t="shared" si="28"/>
        <v>42482</v>
      </c>
      <c r="Q27" s="26">
        <f t="shared" si="7"/>
        <v>0</v>
      </c>
      <c r="R27" s="24" t="str">
        <f>IF(U27=0,"",SUM($E$6:$E$36,$I$6:$I$34,$M$6:$M$36,$Q$6:$Q$35,$U$6:U27))</f>
        <v/>
      </c>
      <c r="S27" s="6" t="str">
        <f t="shared" si="8"/>
        <v>zo</v>
      </c>
      <c r="T27" s="7">
        <f t="shared" si="29"/>
        <v>42512</v>
      </c>
      <c r="U27" s="26">
        <f t="shared" si="9"/>
        <v>0</v>
      </c>
      <c r="V27" s="24" t="str">
        <f>IF(Y27=0,"",SUM($E$6:$E$36,$I$6:$I$34,$M$6:$M$36,$Q$6:$Q$35,$U$6:$U$36,$Y$6:Y27))</f>
        <v/>
      </c>
      <c r="W27" s="6" t="str">
        <f t="shared" si="10"/>
        <v>wo</v>
      </c>
      <c r="X27" s="7">
        <f t="shared" si="30"/>
        <v>42543</v>
      </c>
      <c r="Y27" s="26">
        <f t="shared" si="11"/>
        <v>0</v>
      </c>
      <c r="Z27" s="24" t="str">
        <f>IF(AC27=0,"",SUM($E$6:$E$36,$I$6:$I$34,$M$6:$M$36,$Q$6:$Q$35,$U$6:$U$36,$Y$6:$Y$35,$AC$6:AC27))</f>
        <v/>
      </c>
      <c r="AA27" s="6" t="str">
        <f t="shared" si="12"/>
        <v>vr</v>
      </c>
      <c r="AB27" s="7">
        <f t="shared" si="31"/>
        <v>42573</v>
      </c>
      <c r="AC27" s="26">
        <f t="shared" si="13"/>
        <v>0</v>
      </c>
      <c r="AD27" s="24">
        <f>IF(AG27=0,"",SUM($E$6:$E$36,$I$6:$I$34,$M$6:$M$36,$Q$6:$Q$35,$U$6:$U$36,$Y$6:$Y$35,$AC$6:$AC$36,$AG$6:AG27))</f>
        <v>34</v>
      </c>
      <c r="AE27" s="6" t="str">
        <f t="shared" si="14"/>
        <v>ma</v>
      </c>
      <c r="AF27" s="7">
        <f t="shared" si="32"/>
        <v>42604</v>
      </c>
      <c r="AG27" s="26">
        <f t="shared" si="15"/>
        <v>1</v>
      </c>
      <c r="AH27" s="24" t="str">
        <f>IF(AK27=0,"",SUM($E$6:$E$36,$I$6:$I$34,$M$6:$M$36,$Q$6:$Q$35,$U$6:$U$36,$Y$6:$Y$35,$AC$6:$AC$36,$AG$6:$AG$37,$AK$6:AK27))</f>
        <v/>
      </c>
      <c r="AI27" s="6" t="str">
        <f t="shared" si="16"/>
        <v>do</v>
      </c>
      <c r="AJ27" s="7">
        <f t="shared" si="33"/>
        <v>42635</v>
      </c>
      <c r="AK27" s="26">
        <f t="shared" si="17"/>
        <v>0</v>
      </c>
      <c r="AL27" s="24" t="str">
        <f>IF(AO27=0,"",SUM($E$6:$E$36,$I$6:$I$34,$M$6:$M$36,$Q$6:$Q$35,$U$6:$U$36,$Y$6:$Y$35,$AC$6:$AC$36,$AG$6:$AG$37,$AK$6:$AK$35,$AO$6:AO27))</f>
        <v/>
      </c>
      <c r="AM27" s="6" t="str">
        <f t="shared" si="18"/>
        <v>za</v>
      </c>
      <c r="AN27" s="7">
        <f t="shared" si="34"/>
        <v>42665</v>
      </c>
      <c r="AO27" s="26">
        <f t="shared" si="19"/>
        <v>0</v>
      </c>
      <c r="AP27" s="24" t="str">
        <f>IF(AS27=0,"",SUM($E$6:$E$36,$I$6:$I$34,$M$6:$M$36,$Q$6:$Q$35,$U$6:$U$36,$Y$6:$Y$35,$AC$6:$AC$36,$AG$6:$AG$37,$AK$6:$AK$35,$AO$6:$AO$36,$AS$6:AS27))</f>
        <v/>
      </c>
      <c r="AQ27" s="6" t="str">
        <f t="shared" si="20"/>
        <v>di</v>
      </c>
      <c r="AR27" s="7">
        <f t="shared" si="35"/>
        <v>42696</v>
      </c>
      <c r="AS27" s="26">
        <f t="shared" si="21"/>
        <v>0</v>
      </c>
      <c r="AT27" s="24" t="str">
        <f>IF(AW27=0,"",SUM($E$6:$E$36,$I$6:$I$34,$M$6:$M$36,$Q$6:$Q$35,$U$6:$U$36,$Y$6:$Y$35,$AC$6:$AC$36,$AG$6:$AG$37,$AK$6:$AK$35,$AO$6:$AO$36,$AS$6:$AS$35,$AW$6:AW27))</f>
        <v/>
      </c>
      <c r="AU27" s="6" t="str">
        <f t="shared" si="22"/>
        <v>do</v>
      </c>
      <c r="AV27" s="7">
        <f t="shared" si="36"/>
        <v>42726</v>
      </c>
      <c r="AW27" s="26">
        <f t="shared" si="23"/>
        <v>0</v>
      </c>
      <c r="AX27" s="18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ht="12" customHeight="1">
      <c r="A28" s="31"/>
      <c r="B28" s="24" t="str">
        <f>IF(E28=0,"",SUM($E$6:E28))</f>
        <v/>
      </c>
      <c r="C28" s="5" t="str">
        <f t="shared" si="0"/>
        <v>za</v>
      </c>
      <c r="D28" s="7">
        <f t="shared" si="25"/>
        <v>42392</v>
      </c>
      <c r="E28" s="18">
        <f t="shared" si="37"/>
        <v>0</v>
      </c>
      <c r="F28" s="24" t="str">
        <f>IF(I28=0,"",SUM($E$6:$E$36,$I$6:I28))</f>
        <v/>
      </c>
      <c r="G28" s="6" t="str">
        <f t="shared" si="2"/>
        <v>di</v>
      </c>
      <c r="H28" s="7">
        <f t="shared" si="26"/>
        <v>42423</v>
      </c>
      <c r="I28" s="26">
        <f t="shared" si="3"/>
        <v>0</v>
      </c>
      <c r="J28" s="24" t="str">
        <f>IF(M28=0,"",SUM($E$6:$E$36,$I$6:$I$34,$M$6:M28))</f>
        <v/>
      </c>
      <c r="K28" s="6" t="str">
        <f t="shared" si="4"/>
        <v>wo</v>
      </c>
      <c r="L28" s="7">
        <f t="shared" si="27"/>
        <v>42452</v>
      </c>
      <c r="M28" s="26">
        <f t="shared" si="5"/>
        <v>0</v>
      </c>
      <c r="N28" s="24" t="str">
        <f>IF(Q28=0,"",SUM($E$6:$E$36,$I$6:$I$34,$M$6:$M$36,$Q$6:Q28))</f>
        <v/>
      </c>
      <c r="O28" s="6" t="str">
        <f t="shared" si="6"/>
        <v>za</v>
      </c>
      <c r="P28" s="7">
        <f t="shared" si="28"/>
        <v>42483</v>
      </c>
      <c r="Q28" s="26">
        <f t="shared" si="7"/>
        <v>0</v>
      </c>
      <c r="R28" s="24">
        <f>IF(U28=0,"",SUM($E$6:$E$36,$I$6:$I$34,$M$6:$M$36,$Q$6:$Q$35,$U$6:U28))</f>
        <v>21</v>
      </c>
      <c r="S28" s="6" t="str">
        <f t="shared" si="8"/>
        <v>ma</v>
      </c>
      <c r="T28" s="7">
        <f t="shared" si="29"/>
        <v>42513</v>
      </c>
      <c r="U28" s="26">
        <f t="shared" si="9"/>
        <v>1</v>
      </c>
      <c r="V28" s="24" t="str">
        <f>IF(Y28=0,"",SUM($E$6:$E$36,$I$6:$I$34,$M$6:$M$36,$Q$6:$Q$35,$U$6:$U$36,$Y$6:Y28))</f>
        <v/>
      </c>
      <c r="W28" s="6" t="str">
        <f t="shared" si="10"/>
        <v>do</v>
      </c>
      <c r="X28" s="7">
        <f t="shared" si="30"/>
        <v>42544</v>
      </c>
      <c r="Y28" s="26">
        <f t="shared" si="11"/>
        <v>0</v>
      </c>
      <c r="Z28" s="24" t="str">
        <f>IF(AC28=0,"",SUM($E$6:$E$36,$I$6:$I$34,$M$6:$M$36,$Q$6:$Q$35,$U$6:$U$36,$Y$6:$Y$35,$AC$6:AC28))</f>
        <v/>
      </c>
      <c r="AA28" s="6" t="str">
        <f t="shared" si="12"/>
        <v>za</v>
      </c>
      <c r="AB28" s="7">
        <f t="shared" si="31"/>
        <v>42574</v>
      </c>
      <c r="AC28" s="26">
        <f t="shared" si="13"/>
        <v>0</v>
      </c>
      <c r="AD28" s="24" t="str">
        <f>IF(AG28=0,"",SUM($E$6:$E$36,$I$6:$I$34,$M$6:$M$36,$Q$6:$Q$35,$U$6:$U$36,$Y$6:$Y$35,$AC$6:$AC$36,$AG$6:AG28))</f>
        <v/>
      </c>
      <c r="AE28" s="6" t="str">
        <f t="shared" si="14"/>
        <v>di</v>
      </c>
      <c r="AF28" s="7">
        <f t="shared" si="32"/>
        <v>42605</v>
      </c>
      <c r="AG28" s="26">
        <f t="shared" si="15"/>
        <v>0</v>
      </c>
      <c r="AH28" s="24" t="str">
        <f>IF(AK28=0,"",SUM($E$6:$E$36,$I$6:$I$34,$M$6:$M$36,$Q$6:$Q$35,$U$6:$U$36,$Y$6:$Y$35,$AC$6:$AC$36,$AG$6:$AG$37,$AK$6:AK28))</f>
        <v/>
      </c>
      <c r="AI28" s="6" t="str">
        <f t="shared" si="16"/>
        <v>vr</v>
      </c>
      <c r="AJ28" s="7">
        <f t="shared" si="33"/>
        <v>42636</v>
      </c>
      <c r="AK28" s="26">
        <f t="shared" si="17"/>
        <v>0</v>
      </c>
      <c r="AL28" s="24" t="str">
        <f>IF(AO28=0,"",SUM($E$6:$E$36,$I$6:$I$34,$M$6:$M$36,$Q$6:$Q$35,$U$6:$U$36,$Y$6:$Y$35,$AC$6:$AC$36,$AG$6:$AG$37,$AK$6:$AK$35,$AO$6:AO28))</f>
        <v/>
      </c>
      <c r="AM28" s="6" t="str">
        <f t="shared" si="18"/>
        <v>zo</v>
      </c>
      <c r="AN28" s="7">
        <f t="shared" si="34"/>
        <v>42666</v>
      </c>
      <c r="AO28" s="26">
        <f t="shared" si="19"/>
        <v>0</v>
      </c>
      <c r="AP28" s="24" t="str">
        <f>IF(AS28=0,"",SUM($E$6:$E$36,$I$6:$I$34,$M$6:$M$36,$Q$6:$Q$35,$U$6:$U$36,$Y$6:$Y$35,$AC$6:$AC$36,$AG$6:$AG$37,$AK$6:$AK$35,$AO$6:$AO$36,$AS$6:AS28))</f>
        <v/>
      </c>
      <c r="AQ28" s="6" t="str">
        <f t="shared" si="20"/>
        <v>wo</v>
      </c>
      <c r="AR28" s="7">
        <f t="shared" si="35"/>
        <v>42697</v>
      </c>
      <c r="AS28" s="26">
        <f t="shared" si="21"/>
        <v>0</v>
      </c>
      <c r="AT28" s="24" t="str">
        <f>IF(AW28=0,"",SUM($E$6:$E$36,$I$6:$I$34,$M$6:$M$36,$Q$6:$Q$35,$U$6:$U$36,$Y$6:$Y$35,$AC$6:$AC$36,$AG$6:$AG$37,$AK$6:$AK$35,$AO$6:$AO$36,$AS$6:$AS$35,$AW$6:AW28))</f>
        <v/>
      </c>
      <c r="AU28" s="6" t="str">
        <f t="shared" si="22"/>
        <v>vr</v>
      </c>
      <c r="AV28" s="7">
        <f t="shared" si="36"/>
        <v>42727</v>
      </c>
      <c r="AW28" s="26">
        <f t="shared" si="23"/>
        <v>0</v>
      </c>
      <c r="AX28" s="18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ht="12" customHeight="1">
      <c r="A29" s="31"/>
      <c r="B29" s="24" t="str">
        <f>IF(E29=0,"",SUM($E$6:E29))</f>
        <v/>
      </c>
      <c r="C29" s="5" t="str">
        <f t="shared" si="0"/>
        <v>zo</v>
      </c>
      <c r="D29" s="7">
        <f t="shared" si="25"/>
        <v>42393</v>
      </c>
      <c r="E29" s="18">
        <f t="shared" si="37"/>
        <v>0</v>
      </c>
      <c r="F29" s="24" t="str">
        <f>IF(I29=0,"",SUM($E$6:$E$36,$I$6:I29))</f>
        <v/>
      </c>
      <c r="G29" s="6" t="str">
        <f t="shared" si="2"/>
        <v>wo</v>
      </c>
      <c r="H29" s="7">
        <f t="shared" si="26"/>
        <v>42424</v>
      </c>
      <c r="I29" s="26">
        <f t="shared" si="3"/>
        <v>0</v>
      </c>
      <c r="J29" s="24" t="str">
        <f>IF(M29=0,"",SUM($E$6:$E$36,$I$6:$I$34,$M$6:M29))</f>
        <v/>
      </c>
      <c r="K29" s="6" t="str">
        <f t="shared" si="4"/>
        <v>do</v>
      </c>
      <c r="L29" s="7">
        <f t="shared" si="27"/>
        <v>42453</v>
      </c>
      <c r="M29" s="26">
        <f t="shared" si="5"/>
        <v>0</v>
      </c>
      <c r="N29" s="24" t="str">
        <f>IF(Q29=0,"",SUM($E$6:$E$36,$I$6:$I$34,$M$6:$M$36,$Q$6:Q29))</f>
        <v/>
      </c>
      <c r="O29" s="6" t="str">
        <f t="shared" si="6"/>
        <v>zo</v>
      </c>
      <c r="P29" s="7">
        <f t="shared" si="28"/>
        <v>42484</v>
      </c>
      <c r="Q29" s="26">
        <f t="shared" si="7"/>
        <v>0</v>
      </c>
      <c r="R29" s="24" t="str">
        <f>IF(U29=0,"",SUM($E$6:$E$36,$I$6:$I$34,$M$6:$M$36,$Q$6:$Q$35,$U$6:U29))</f>
        <v/>
      </c>
      <c r="S29" s="6" t="str">
        <f t="shared" si="8"/>
        <v>di</v>
      </c>
      <c r="T29" s="7">
        <f t="shared" si="29"/>
        <v>42514</v>
      </c>
      <c r="U29" s="26">
        <f t="shared" si="9"/>
        <v>0</v>
      </c>
      <c r="V29" s="24" t="str">
        <f>IF(Y29=0,"",SUM($E$6:$E$36,$I$6:$I$34,$M$6:$M$36,$Q$6:$Q$35,$U$6:$U$36,$Y$6:Y29))</f>
        <v/>
      </c>
      <c r="W29" s="6" t="str">
        <f t="shared" si="10"/>
        <v>vr</v>
      </c>
      <c r="X29" s="7">
        <f t="shared" si="30"/>
        <v>42545</v>
      </c>
      <c r="Y29" s="26">
        <f t="shared" si="11"/>
        <v>0</v>
      </c>
      <c r="Z29" s="24" t="str">
        <f>IF(AC29=0,"",SUM($E$6:$E$36,$I$6:$I$34,$M$6:$M$36,$Q$6:$Q$35,$U$6:$U$36,$Y$6:$Y$35,$AC$6:AC29))</f>
        <v/>
      </c>
      <c r="AA29" s="6" t="str">
        <f t="shared" si="12"/>
        <v>zo</v>
      </c>
      <c r="AB29" s="7">
        <f t="shared" si="31"/>
        <v>42575</v>
      </c>
      <c r="AC29" s="26">
        <f t="shared" si="13"/>
        <v>0</v>
      </c>
      <c r="AD29" s="24" t="str">
        <f>IF(AG29=0,"",SUM($E$6:$E$36,$I$6:$I$34,$M$6:$M$36,$Q$6:$Q$35,$U$6:$U$36,$Y$6:$Y$35,$AC$6:$AC$36,$AG$6:AG29))</f>
        <v/>
      </c>
      <c r="AE29" s="6" t="str">
        <f t="shared" si="14"/>
        <v>wo</v>
      </c>
      <c r="AF29" s="7">
        <f t="shared" si="32"/>
        <v>42606</v>
      </c>
      <c r="AG29" s="26">
        <f t="shared" si="15"/>
        <v>0</v>
      </c>
      <c r="AH29" s="24" t="str">
        <f>IF(AK29=0,"",SUM($E$6:$E$36,$I$6:$I$34,$M$6:$M$36,$Q$6:$Q$35,$U$6:$U$36,$Y$6:$Y$35,$AC$6:$AC$36,$AG$6:$AG$37,$AK$6:AK29))</f>
        <v/>
      </c>
      <c r="AI29" s="6" t="str">
        <f t="shared" si="16"/>
        <v>za</v>
      </c>
      <c r="AJ29" s="7">
        <f t="shared" si="33"/>
        <v>42637</v>
      </c>
      <c r="AK29" s="26">
        <f t="shared" si="17"/>
        <v>0</v>
      </c>
      <c r="AL29" s="24">
        <f>IF(AO29=0,"",SUM($E$6:$E$36,$I$6:$I$34,$M$6:$M$36,$Q$6:$Q$35,$U$6:$U$36,$Y$6:$Y$35,$AC$6:$AC$36,$AG$6:$AG$37,$AK$6:$AK$35,$AO$6:AO29))</f>
        <v>43</v>
      </c>
      <c r="AM29" s="6" t="str">
        <f t="shared" si="18"/>
        <v>ma</v>
      </c>
      <c r="AN29" s="7">
        <f t="shared" si="34"/>
        <v>42667</v>
      </c>
      <c r="AO29" s="26">
        <f t="shared" si="19"/>
        <v>1</v>
      </c>
      <c r="AP29" s="24" t="str">
        <f>IF(AS29=0,"",SUM($E$6:$E$36,$I$6:$I$34,$M$6:$M$36,$Q$6:$Q$35,$U$6:$U$36,$Y$6:$Y$35,$AC$6:$AC$36,$AG$6:$AG$37,$AK$6:$AK$35,$AO$6:$AO$36,$AS$6:AS29))</f>
        <v/>
      </c>
      <c r="AQ29" s="6" t="str">
        <f t="shared" si="20"/>
        <v>do</v>
      </c>
      <c r="AR29" s="7">
        <f t="shared" si="35"/>
        <v>42698</v>
      </c>
      <c r="AS29" s="26">
        <f t="shared" si="21"/>
        <v>0</v>
      </c>
      <c r="AT29" s="24" t="str">
        <f>IF(AW29=0,"",SUM($E$6:$E$36,$I$6:$I$34,$M$6:$M$36,$Q$6:$Q$35,$U$6:$U$36,$Y$6:$Y$35,$AC$6:$AC$36,$AG$6:$AG$37,$AK$6:$AK$35,$AO$6:$AO$36,$AS$6:$AS$35,$AW$6:AW29))</f>
        <v/>
      </c>
      <c r="AU29" s="6" t="str">
        <f t="shared" si="22"/>
        <v>za</v>
      </c>
      <c r="AV29" s="7">
        <f t="shared" si="36"/>
        <v>42728</v>
      </c>
      <c r="AW29" s="26">
        <f t="shared" si="23"/>
        <v>0</v>
      </c>
      <c r="AX29" s="18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ht="12" customHeight="1">
      <c r="A30" s="31"/>
      <c r="B30" s="24">
        <f>IF(E30=0,"",SUM($E$6:E30))</f>
        <v>4</v>
      </c>
      <c r="C30" s="5" t="str">
        <f t="shared" si="0"/>
        <v>ma</v>
      </c>
      <c r="D30" s="7">
        <f t="shared" si="25"/>
        <v>42394</v>
      </c>
      <c r="E30" s="18">
        <f t="shared" si="37"/>
        <v>1</v>
      </c>
      <c r="F30" s="24" t="str">
        <f>IF(I30=0,"",SUM($E$6:$E$36,$I$6:I30))</f>
        <v/>
      </c>
      <c r="G30" s="6" t="str">
        <f t="shared" si="2"/>
        <v>do</v>
      </c>
      <c r="H30" s="7">
        <f t="shared" si="26"/>
        <v>42425</v>
      </c>
      <c r="I30" s="26">
        <f t="shared" si="3"/>
        <v>0</v>
      </c>
      <c r="J30" s="24" t="str">
        <f>IF(M30=0,"",SUM($E$6:$E$36,$I$6:$I$34,$M$6:M30))</f>
        <v/>
      </c>
      <c r="K30" s="6" t="str">
        <f t="shared" si="4"/>
        <v>vr</v>
      </c>
      <c r="L30" s="7">
        <f t="shared" si="27"/>
        <v>42454</v>
      </c>
      <c r="M30" s="26">
        <f t="shared" si="5"/>
        <v>0</v>
      </c>
      <c r="N30" s="24">
        <f>IF(Q30=0,"",SUM($E$6:$E$36,$I$6:$I$34,$M$6:$M$36,$Q$6:Q30))</f>
        <v>17</v>
      </c>
      <c r="O30" s="6" t="str">
        <f t="shared" si="6"/>
        <v>ma</v>
      </c>
      <c r="P30" s="7">
        <f t="shared" si="28"/>
        <v>42485</v>
      </c>
      <c r="Q30" s="26">
        <f t="shared" si="7"/>
        <v>1</v>
      </c>
      <c r="R30" s="24" t="str">
        <f>IF(U30=0,"",SUM($E$6:$E$36,$I$6:$I$34,$M$6:$M$36,$Q$6:$Q$35,$U$6:U30))</f>
        <v/>
      </c>
      <c r="S30" s="6" t="str">
        <f t="shared" si="8"/>
        <v>wo</v>
      </c>
      <c r="T30" s="7">
        <f t="shared" si="29"/>
        <v>42515</v>
      </c>
      <c r="U30" s="26">
        <f t="shared" si="9"/>
        <v>0</v>
      </c>
      <c r="V30" s="24" t="str">
        <f>IF(Y30=0,"",SUM($E$6:$E$36,$I$6:$I$34,$M$6:$M$36,$Q$6:$Q$35,$U$6:$U$36,$Y$6:Y30))</f>
        <v/>
      </c>
      <c r="W30" s="6" t="str">
        <f t="shared" si="10"/>
        <v>za</v>
      </c>
      <c r="X30" s="7">
        <f t="shared" si="30"/>
        <v>42546</v>
      </c>
      <c r="Y30" s="26">
        <f t="shared" si="11"/>
        <v>0</v>
      </c>
      <c r="Z30" s="24">
        <f>IF(AC30=0,"",SUM($E$6:$E$36,$I$6:$I$34,$M$6:$M$36,$Q$6:$Q$35,$U$6:$U$36,$Y$6:$Y$35,$AC$6:AC30))</f>
        <v>30</v>
      </c>
      <c r="AA30" s="6" t="str">
        <f t="shared" si="12"/>
        <v>ma</v>
      </c>
      <c r="AB30" s="7">
        <f t="shared" si="31"/>
        <v>42576</v>
      </c>
      <c r="AC30" s="26">
        <f t="shared" si="13"/>
        <v>1</v>
      </c>
      <c r="AD30" s="24" t="str">
        <f>IF(AG30=0,"",SUM($E$6:$E$36,$I$6:$I$34,$M$6:$M$36,$Q$6:$Q$35,$U$6:$U$36,$Y$6:$Y$35,$AC$6:$AC$36,$AG$6:AG30))</f>
        <v/>
      </c>
      <c r="AE30" s="6" t="str">
        <f t="shared" si="14"/>
        <v>do</v>
      </c>
      <c r="AF30" s="7">
        <f t="shared" si="32"/>
        <v>42607</v>
      </c>
      <c r="AG30" s="26">
        <f t="shared" si="15"/>
        <v>0</v>
      </c>
      <c r="AH30" s="24" t="str">
        <f>IF(AK30=0,"",SUM($E$6:$E$36,$I$6:$I$34,$M$6:$M$36,$Q$6:$Q$35,$U$6:$U$36,$Y$6:$Y$35,$AC$6:$AC$36,$AG$6:$AG$37,$AK$6:AK30))</f>
        <v/>
      </c>
      <c r="AI30" s="6" t="str">
        <f t="shared" si="16"/>
        <v>zo</v>
      </c>
      <c r="AJ30" s="7">
        <f t="shared" si="33"/>
        <v>42638</v>
      </c>
      <c r="AK30" s="26">
        <f t="shared" si="17"/>
        <v>0</v>
      </c>
      <c r="AL30" s="24" t="str">
        <f>IF(AO30=0,"",SUM($E$6:$E$36,$I$6:$I$34,$M$6:$M$36,$Q$6:$Q$35,$U$6:$U$36,$Y$6:$Y$35,$AC$6:$AC$36,$AG$6:$AG$37,$AK$6:$AK$35,$AO$6:AO30))</f>
        <v/>
      </c>
      <c r="AM30" s="6" t="str">
        <f t="shared" si="18"/>
        <v>di</v>
      </c>
      <c r="AN30" s="7">
        <f t="shared" si="34"/>
        <v>42668</v>
      </c>
      <c r="AO30" s="26">
        <f t="shared" si="19"/>
        <v>0</v>
      </c>
      <c r="AP30" s="24" t="str">
        <f>IF(AS30=0,"",SUM($E$6:$E$36,$I$6:$I$34,$M$6:$M$36,$Q$6:$Q$35,$U$6:$U$36,$Y$6:$Y$35,$AC$6:$AC$36,$AG$6:$AG$37,$AK$6:$AK$35,$AO$6:$AO$36,$AS$6:AS30))</f>
        <v/>
      </c>
      <c r="AQ30" s="6" t="str">
        <f t="shared" si="20"/>
        <v>vr</v>
      </c>
      <c r="AR30" s="7">
        <f t="shared" si="35"/>
        <v>42699</v>
      </c>
      <c r="AS30" s="26">
        <f t="shared" si="21"/>
        <v>0</v>
      </c>
      <c r="AT30" s="24" t="str">
        <f>IF(AW30=0,"",SUM($E$6:$E$36,$I$6:$I$34,$M$6:$M$36,$Q$6:$Q$35,$U$6:$U$36,$Y$6:$Y$35,$AC$6:$AC$36,$AG$6:$AG$37,$AK$6:$AK$35,$AO$6:$AO$36,$AS$6:$AS$35,$AW$6:AW30))</f>
        <v/>
      </c>
      <c r="AU30" s="6" t="str">
        <f t="shared" si="22"/>
        <v>zo</v>
      </c>
      <c r="AV30" s="7">
        <f t="shared" si="36"/>
        <v>42729</v>
      </c>
      <c r="AW30" s="26">
        <f t="shared" si="23"/>
        <v>0</v>
      </c>
      <c r="AX30" s="18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ht="12" customHeight="1">
      <c r="A31" s="31"/>
      <c r="B31" s="24" t="str">
        <f>IF(E31=0,"",SUM($E$6:E31))</f>
        <v/>
      </c>
      <c r="C31" s="5" t="str">
        <f t="shared" si="0"/>
        <v>di</v>
      </c>
      <c r="D31" s="7">
        <f t="shared" si="25"/>
        <v>42395</v>
      </c>
      <c r="E31" s="18">
        <f t="shared" si="37"/>
        <v>0</v>
      </c>
      <c r="F31" s="24" t="str">
        <f>IF(I31=0,"",SUM($E$6:$E$36,$I$6:I31))</f>
        <v/>
      </c>
      <c r="G31" s="6" t="str">
        <f t="shared" si="2"/>
        <v>vr</v>
      </c>
      <c r="H31" s="7">
        <f t="shared" si="26"/>
        <v>42426</v>
      </c>
      <c r="I31" s="26">
        <f t="shared" si="3"/>
        <v>0</v>
      </c>
      <c r="J31" s="24" t="str">
        <f>IF(M31=0,"",SUM($E$6:$E$36,$I$6:$I$34,$M$6:M31))</f>
        <v/>
      </c>
      <c r="K31" s="6" t="str">
        <f t="shared" si="4"/>
        <v>za</v>
      </c>
      <c r="L31" s="7">
        <f t="shared" si="27"/>
        <v>42455</v>
      </c>
      <c r="M31" s="26">
        <f t="shared" si="5"/>
        <v>0</v>
      </c>
      <c r="N31" s="24" t="str">
        <f>IF(Q31=0,"",SUM($E$6:$E$36,$I$6:$I$34,$M$6:$M$36,$Q$6:Q31))</f>
        <v/>
      </c>
      <c r="O31" s="6" t="str">
        <f t="shared" si="6"/>
        <v>di</v>
      </c>
      <c r="P31" s="7">
        <f t="shared" si="28"/>
        <v>42486</v>
      </c>
      <c r="Q31" s="26">
        <f t="shared" si="7"/>
        <v>0</v>
      </c>
      <c r="R31" s="24" t="str">
        <f>IF(U31=0,"",SUM($E$6:$E$36,$I$6:$I$34,$M$6:$M$36,$Q$6:$Q$35,$U$6:U31))</f>
        <v/>
      </c>
      <c r="S31" s="6" t="str">
        <f t="shared" si="8"/>
        <v>do</v>
      </c>
      <c r="T31" s="7">
        <f t="shared" si="29"/>
        <v>42516</v>
      </c>
      <c r="U31" s="26">
        <f t="shared" si="9"/>
        <v>0</v>
      </c>
      <c r="V31" s="24" t="str">
        <f>IF(Y31=0,"",SUM($E$6:$E$36,$I$6:$I$34,$M$6:$M$36,$Q$6:$Q$35,$U$6:$U$36,$Y$6:Y31))</f>
        <v/>
      </c>
      <c r="W31" s="6" t="str">
        <f t="shared" si="10"/>
        <v>zo</v>
      </c>
      <c r="X31" s="7">
        <f t="shared" si="30"/>
        <v>42547</v>
      </c>
      <c r="Y31" s="26">
        <f t="shared" si="11"/>
        <v>0</v>
      </c>
      <c r="Z31" s="24" t="str">
        <f>IF(AC31=0,"",SUM($E$6:$E$36,$I$6:$I$34,$M$6:$M$36,$Q$6:$Q$35,$U$6:$U$36,$Y$6:$Y$35,$AC$6:AC31))</f>
        <v/>
      </c>
      <c r="AA31" s="6" t="str">
        <f t="shared" si="12"/>
        <v>di</v>
      </c>
      <c r="AB31" s="7">
        <f t="shared" si="31"/>
        <v>42577</v>
      </c>
      <c r="AC31" s="26">
        <f t="shared" si="13"/>
        <v>0</v>
      </c>
      <c r="AD31" s="24" t="str">
        <f>IF(AG31=0,"",SUM($E$6:$E$36,$I$6:$I$34,$M$6:$M$36,$Q$6:$Q$35,$U$6:$U$36,$Y$6:$Y$35,$AC$6:$AC$36,$AG$6:AG31))</f>
        <v/>
      </c>
      <c r="AE31" s="6" t="str">
        <f t="shared" si="14"/>
        <v>vr</v>
      </c>
      <c r="AF31" s="7">
        <f t="shared" si="32"/>
        <v>42608</v>
      </c>
      <c r="AG31" s="26">
        <f t="shared" si="15"/>
        <v>0</v>
      </c>
      <c r="AH31" s="24">
        <f>IF(AK31=0,"",SUM($E$6:$E$36,$I$6:$I$34,$M$6:$M$36,$Q$6:$Q$35,$U$6:$U$36,$Y$6:$Y$35,$AC$6:$AC$36,$AG$6:$AG$37,$AK$6:AK31))</f>
        <v>39</v>
      </c>
      <c r="AI31" s="6" t="str">
        <f t="shared" si="16"/>
        <v>ma</v>
      </c>
      <c r="AJ31" s="7">
        <f t="shared" si="33"/>
        <v>42639</v>
      </c>
      <c r="AK31" s="26">
        <f t="shared" si="17"/>
        <v>1</v>
      </c>
      <c r="AL31" s="24" t="str">
        <f>IF(AO31=0,"",SUM($E$6:$E$36,$I$6:$I$34,$M$6:$M$36,$Q$6:$Q$35,$U$6:$U$36,$Y$6:$Y$35,$AC$6:$AC$36,$AG$6:$AG$37,$AK$6:$AK$35,$AO$6:AO31))</f>
        <v/>
      </c>
      <c r="AM31" s="6" t="str">
        <f t="shared" si="18"/>
        <v>wo</v>
      </c>
      <c r="AN31" s="7">
        <f t="shared" si="34"/>
        <v>42669</v>
      </c>
      <c r="AO31" s="26">
        <f t="shared" si="19"/>
        <v>0</v>
      </c>
      <c r="AP31" s="24" t="str">
        <f>IF(AS31=0,"",SUM($E$6:$E$36,$I$6:$I$34,$M$6:$M$36,$Q$6:$Q$35,$U$6:$U$36,$Y$6:$Y$35,$AC$6:$AC$36,$AG$6:$AG$37,$AK$6:$AK$35,$AO$6:$AO$36,$AS$6:AS31))</f>
        <v/>
      </c>
      <c r="AQ31" s="6" t="str">
        <f t="shared" si="20"/>
        <v>za</v>
      </c>
      <c r="AR31" s="7">
        <f t="shared" si="35"/>
        <v>42700</v>
      </c>
      <c r="AS31" s="26">
        <f t="shared" si="21"/>
        <v>0</v>
      </c>
      <c r="AT31" s="24">
        <f>IF(AW31=0,"",SUM($E$6:$E$36,$I$6:$I$34,$M$6:$M$36,$Q$6:$Q$35,$U$6:$U$36,$Y$6:$Y$35,$AC$6:$AC$36,$AG$6:$AG$37,$AK$6:$AK$35,$AO$6:$AO$36,$AS$6:$AS$35,$AW$6:AW31))</f>
        <v>52</v>
      </c>
      <c r="AU31" s="6" t="str">
        <f t="shared" si="22"/>
        <v>ma</v>
      </c>
      <c r="AV31" s="7">
        <f t="shared" si="36"/>
        <v>42730</v>
      </c>
      <c r="AW31" s="26">
        <f t="shared" si="23"/>
        <v>1</v>
      </c>
      <c r="AX31" s="18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ht="12" customHeight="1">
      <c r="A32" s="31"/>
      <c r="B32" s="24" t="str">
        <f>IF(E32=0,"",SUM($E$6:E32))</f>
        <v/>
      </c>
      <c r="C32" s="5" t="str">
        <f t="shared" si="0"/>
        <v>wo</v>
      </c>
      <c r="D32" s="7">
        <f t="shared" si="25"/>
        <v>42396</v>
      </c>
      <c r="E32" s="18">
        <f t="shared" si="37"/>
        <v>0</v>
      </c>
      <c r="F32" s="24" t="str">
        <f>IF(I32=0,"",SUM($E$6:$E$36,$I$6:I32))</f>
        <v/>
      </c>
      <c r="G32" s="6" t="str">
        <f t="shared" si="2"/>
        <v>za</v>
      </c>
      <c r="H32" s="7">
        <f t="shared" si="26"/>
        <v>42427</v>
      </c>
      <c r="I32" s="26">
        <f t="shared" si="3"/>
        <v>0</v>
      </c>
      <c r="J32" s="24" t="str">
        <f>IF(M32=0,"",SUM($E$6:$E$36,$I$6:$I$34,$M$6:M32))</f>
        <v/>
      </c>
      <c r="K32" s="6" t="str">
        <f t="shared" si="4"/>
        <v>zo</v>
      </c>
      <c r="L32" s="7">
        <f t="shared" si="27"/>
        <v>42456</v>
      </c>
      <c r="M32" s="26">
        <f t="shared" si="5"/>
        <v>0</v>
      </c>
      <c r="N32" s="24" t="str">
        <f>IF(Q32=0,"",SUM($E$6:$E$36,$I$6:$I$34,$M$6:$M$36,$Q$6:Q32))</f>
        <v/>
      </c>
      <c r="O32" s="6" t="str">
        <f t="shared" si="6"/>
        <v>wo</v>
      </c>
      <c r="P32" s="7">
        <f t="shared" si="28"/>
        <v>42487</v>
      </c>
      <c r="Q32" s="26">
        <f t="shared" si="7"/>
        <v>0</v>
      </c>
      <c r="R32" s="24" t="str">
        <f>IF(U32=0,"",SUM($E$6:$E$36,$I$6:$I$34,$M$6:$M$36,$Q$6:$Q$35,$U$6:U32))</f>
        <v/>
      </c>
      <c r="S32" s="6" t="str">
        <f t="shared" si="8"/>
        <v>vr</v>
      </c>
      <c r="T32" s="7">
        <f t="shared" si="29"/>
        <v>42517</v>
      </c>
      <c r="U32" s="26">
        <f t="shared" si="9"/>
        <v>0</v>
      </c>
      <c r="V32" s="24">
        <f>IF(Y32=0,"",SUM($E$6:$E$36,$I$6:$I$34,$M$6:$M$36,$Q$6:$Q$35,$U$6:$U$36,$Y$6:Y32))</f>
        <v>26</v>
      </c>
      <c r="W32" s="6" t="str">
        <f t="shared" si="10"/>
        <v>ma</v>
      </c>
      <c r="X32" s="7">
        <f t="shared" si="30"/>
        <v>42548</v>
      </c>
      <c r="Y32" s="26">
        <f t="shared" si="11"/>
        <v>1</v>
      </c>
      <c r="Z32" s="24" t="str">
        <f>IF(AC32=0,"",SUM($E$6:$E$36,$I$6:$I$34,$M$6:$M$36,$Q$6:$Q$35,$U$6:$U$36,$Y$6:$Y$35,$AC$6:AC32))</f>
        <v/>
      </c>
      <c r="AA32" s="6" t="str">
        <f t="shared" si="12"/>
        <v>wo</v>
      </c>
      <c r="AB32" s="7">
        <f t="shared" si="31"/>
        <v>42578</v>
      </c>
      <c r="AC32" s="26">
        <f t="shared" si="13"/>
        <v>0</v>
      </c>
      <c r="AD32" s="24" t="str">
        <f>IF(AG32=0,"",SUM($E$6:$E$36,$I$6:$I$34,$M$6:$M$36,$Q$6:$Q$35,$U$6:$U$36,$Y$6:$Y$35,$AC$6:$AC$36,$AG$6:AG32))</f>
        <v/>
      </c>
      <c r="AE32" s="6" t="str">
        <f t="shared" si="14"/>
        <v>za</v>
      </c>
      <c r="AF32" s="7">
        <f t="shared" si="32"/>
        <v>42609</v>
      </c>
      <c r="AG32" s="26">
        <f t="shared" si="15"/>
        <v>0</v>
      </c>
      <c r="AH32" s="24" t="str">
        <f>IF(AK32=0,"",SUM($E$6:$E$36,$I$6:$I$34,$M$6:$M$36,$Q$6:$Q$35,$U$6:$U$36,$Y$6:$Y$35,$AC$6:$AC$36,$AG$6:$AG$37,$AK$6:AK32))</f>
        <v/>
      </c>
      <c r="AI32" s="6" t="str">
        <f t="shared" si="16"/>
        <v>di</v>
      </c>
      <c r="AJ32" s="7">
        <f t="shared" si="33"/>
        <v>42640</v>
      </c>
      <c r="AK32" s="26">
        <f t="shared" si="17"/>
        <v>0</v>
      </c>
      <c r="AL32" s="24" t="str">
        <f>IF(AO32=0,"",SUM($E$6:$E$36,$I$6:$I$34,$M$6:$M$36,$Q$6:$Q$35,$U$6:$U$36,$Y$6:$Y$35,$AC$6:$AC$36,$AG$6:$AG$37,$AK$6:$AK$35,$AO$6:AO32))</f>
        <v/>
      </c>
      <c r="AM32" s="6" t="str">
        <f t="shared" si="18"/>
        <v>do</v>
      </c>
      <c r="AN32" s="7">
        <f t="shared" si="34"/>
        <v>42670</v>
      </c>
      <c r="AO32" s="26">
        <f t="shared" si="19"/>
        <v>0</v>
      </c>
      <c r="AP32" s="24" t="str">
        <f>IF(AS32=0,"",SUM($E$6:$E$36,$I$6:$I$34,$M$6:$M$36,$Q$6:$Q$35,$U$6:$U$36,$Y$6:$Y$35,$AC$6:$AC$36,$AG$6:$AG$37,$AK$6:$AK$35,$AO$6:$AO$36,$AS$6:AS32))</f>
        <v/>
      </c>
      <c r="AQ32" s="6" t="str">
        <f t="shared" si="20"/>
        <v>zo</v>
      </c>
      <c r="AR32" s="7">
        <f t="shared" si="35"/>
        <v>42701</v>
      </c>
      <c r="AS32" s="26">
        <f t="shared" si="21"/>
        <v>0</v>
      </c>
      <c r="AT32" s="24" t="str">
        <f>IF(AW32=0,"",SUM($E$6:$E$36,$I$6:$I$34,$M$6:$M$36,$Q$6:$Q$35,$U$6:$U$36,$Y$6:$Y$35,$AC$6:$AC$36,$AG$6:$AG$37,$AK$6:$AK$35,$AO$6:$AO$36,$AS$6:$AS$35,$AW$6:AW32))</f>
        <v/>
      </c>
      <c r="AU32" s="6" t="str">
        <f t="shared" si="22"/>
        <v>di</v>
      </c>
      <c r="AV32" s="7">
        <f t="shared" si="36"/>
        <v>42731</v>
      </c>
      <c r="AW32" s="26">
        <f t="shared" si="23"/>
        <v>0</v>
      </c>
      <c r="AX32" s="18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ht="12" customHeight="1">
      <c r="A33" s="31"/>
      <c r="B33" s="24" t="str">
        <f>IF(E33=0,"",SUM($E$6:E33))</f>
        <v/>
      </c>
      <c r="C33" s="5" t="str">
        <f t="shared" si="0"/>
        <v>do</v>
      </c>
      <c r="D33" s="7">
        <f t="shared" si="25"/>
        <v>42397</v>
      </c>
      <c r="E33" s="18">
        <f t="shared" si="37"/>
        <v>0</v>
      </c>
      <c r="F33" s="24" t="str">
        <f>IF(I33=0,"",SUM($E$6:$E$36,$I$6:I33))</f>
        <v/>
      </c>
      <c r="G33" s="6" t="str">
        <f t="shared" si="2"/>
        <v>zo</v>
      </c>
      <c r="H33" s="7">
        <f t="shared" si="26"/>
        <v>42428</v>
      </c>
      <c r="I33" s="26">
        <f t="shared" si="3"/>
        <v>0</v>
      </c>
      <c r="J33" s="24">
        <f>IF(M33=0,"",SUM($E$6:$E$36,$I$6:$I$34,$M$6:M33))</f>
        <v>13</v>
      </c>
      <c r="K33" s="6" t="str">
        <f t="shared" si="4"/>
        <v>ma</v>
      </c>
      <c r="L33" s="7">
        <f t="shared" si="27"/>
        <v>42457</v>
      </c>
      <c r="M33" s="26">
        <f t="shared" si="5"/>
        <v>1</v>
      </c>
      <c r="N33" s="24" t="str">
        <f>IF(Q33=0,"",SUM($E$6:$E$36,$I$6:$I$34,$M$6:$M$36,$Q$6:Q33))</f>
        <v/>
      </c>
      <c r="O33" s="6" t="str">
        <f t="shared" si="6"/>
        <v>do</v>
      </c>
      <c r="P33" s="7">
        <f t="shared" si="28"/>
        <v>42488</v>
      </c>
      <c r="Q33" s="26">
        <f t="shared" si="7"/>
        <v>0</v>
      </c>
      <c r="R33" s="24" t="str">
        <f>IF(U33=0,"",SUM($E$6:$E$36,$I$6:$I$34,$M$6:$M$36,$Q$6:$Q$35,$U$6:U33))</f>
        <v/>
      </c>
      <c r="S33" s="6" t="str">
        <f t="shared" si="8"/>
        <v>za</v>
      </c>
      <c r="T33" s="7">
        <f t="shared" si="29"/>
        <v>42518</v>
      </c>
      <c r="U33" s="26">
        <f t="shared" si="9"/>
        <v>0</v>
      </c>
      <c r="V33" s="24" t="str">
        <f>IF(Y33=0,"",SUM($E$6:$E$36,$I$6:$I$34,$M$6:$M$36,$Q$6:$Q$35,$U$6:$U$36,$Y$6:Y33))</f>
        <v/>
      </c>
      <c r="W33" s="6" t="str">
        <f t="shared" si="10"/>
        <v>di</v>
      </c>
      <c r="X33" s="7">
        <f t="shared" si="30"/>
        <v>42549</v>
      </c>
      <c r="Y33" s="26">
        <f t="shared" si="11"/>
        <v>0</v>
      </c>
      <c r="Z33" s="24" t="str">
        <f>IF(AC33=0,"",SUM($E$6:$E$36,$I$6:$I$34,$M$6:$M$36,$Q$6:$Q$35,$U$6:$U$36,$Y$6:$Y$35,$AC$6:AC33))</f>
        <v/>
      </c>
      <c r="AA33" s="6" t="str">
        <f t="shared" si="12"/>
        <v>do</v>
      </c>
      <c r="AB33" s="7">
        <f t="shared" si="31"/>
        <v>42579</v>
      </c>
      <c r="AC33" s="26">
        <f t="shared" si="13"/>
        <v>0</v>
      </c>
      <c r="AD33" s="24" t="str">
        <f>IF(AG33=0,"",SUM($E$6:$E$36,$I$6:$I$34,$M$6:$M$36,$Q$6:$Q$35,$U$6:$U$36,$Y$6:$Y$35,$AC$6:$AC$36,$AG$6:AG33))</f>
        <v/>
      </c>
      <c r="AE33" s="6" t="str">
        <f t="shared" si="14"/>
        <v>zo</v>
      </c>
      <c r="AF33" s="7">
        <f t="shared" si="32"/>
        <v>42610</v>
      </c>
      <c r="AG33" s="26">
        <f t="shared" si="15"/>
        <v>0</v>
      </c>
      <c r="AH33" s="24" t="str">
        <f>IF(AK33=0,"",SUM($E$6:$E$36,$I$6:$I$34,$M$6:$M$36,$Q$6:$Q$35,$U$6:$U$36,$Y$6:$Y$35,$AC$6:$AC$36,$AG$6:$AG$37,$AK$6:AK33))</f>
        <v/>
      </c>
      <c r="AI33" s="6" t="str">
        <f t="shared" si="16"/>
        <v>wo</v>
      </c>
      <c r="AJ33" s="7">
        <f t="shared" si="33"/>
        <v>42641</v>
      </c>
      <c r="AK33" s="26">
        <f t="shared" si="17"/>
        <v>0</v>
      </c>
      <c r="AL33" s="24" t="str">
        <f>IF(AO33=0,"",SUM($E$6:$E$36,$I$6:$I$34,$M$6:$M$36,$Q$6:$Q$35,$U$6:$U$36,$Y$6:$Y$35,$AC$6:$AC$36,$AG$6:$AG$37,$AK$6:$AK$35,$AO$6:AO33))</f>
        <v/>
      </c>
      <c r="AM33" s="6" t="str">
        <f t="shared" si="18"/>
        <v>vr</v>
      </c>
      <c r="AN33" s="7">
        <f t="shared" si="34"/>
        <v>42671</v>
      </c>
      <c r="AO33" s="26">
        <f t="shared" si="19"/>
        <v>0</v>
      </c>
      <c r="AP33" s="24">
        <f>IF(AS33=0,"",SUM($E$6:$E$36,$I$6:$I$34,$M$6:$M$36,$Q$6:$Q$35,$U$6:$U$36,$Y$6:$Y$35,$AC$6:$AC$36,$AG$6:$AG$37,$AK$6:$AK$35,$AO$6:$AO$36,$AS$6:AS33))</f>
        <v>48</v>
      </c>
      <c r="AQ33" s="6" t="str">
        <f t="shared" si="20"/>
        <v>ma</v>
      </c>
      <c r="AR33" s="7">
        <f t="shared" si="35"/>
        <v>42702</v>
      </c>
      <c r="AS33" s="26">
        <f t="shared" si="21"/>
        <v>1</v>
      </c>
      <c r="AT33" s="24" t="str">
        <f>IF(AW33=0,"",SUM($E$6:$E$36,$I$6:$I$34,$M$6:$M$36,$Q$6:$Q$35,$U$6:$U$36,$Y$6:$Y$35,$AC$6:$AC$36,$AG$6:$AG$37,$AK$6:$AK$35,$AO$6:$AO$36,$AS$6:$AS$35,$AW$6:AW33))</f>
        <v/>
      </c>
      <c r="AU33" s="6" t="str">
        <f t="shared" si="22"/>
        <v>wo</v>
      </c>
      <c r="AV33" s="7">
        <f t="shared" si="36"/>
        <v>42732</v>
      </c>
      <c r="AW33" s="26">
        <f t="shared" si="23"/>
        <v>0</v>
      </c>
      <c r="AX33" s="18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ht="12" customHeight="1">
      <c r="A34" s="31"/>
      <c r="B34" s="24" t="str">
        <f>IF(E34=0,"",SUM($E$6:E34))</f>
        <v/>
      </c>
      <c r="C34" s="5" t="str">
        <f t="shared" si="0"/>
        <v>vr</v>
      </c>
      <c r="D34" s="7">
        <f t="shared" si="25"/>
        <v>42398</v>
      </c>
      <c r="E34" s="18">
        <f t="shared" si="37"/>
        <v>0</v>
      </c>
      <c r="F34" s="24">
        <f>IF(G34="","",IF(I34=0,"",SUM(E6:E36,I6:I34)))</f>
        <v>9</v>
      </c>
      <c r="G34" s="6" t="str">
        <f>IF(H34&lt;&gt;"",VLOOKUP(WEEKDAY(H34),dagen,2),"")</f>
        <v>ma</v>
      </c>
      <c r="H34" s="7">
        <f>IF(MOD(YEAR(D6),4)=0,H33+1,"")</f>
        <v>42429</v>
      </c>
      <c r="I34" s="26">
        <f t="shared" si="3"/>
        <v>1</v>
      </c>
      <c r="J34" s="24" t="str">
        <f>IF(M34=0,"",SUM($E$6:$E$36,$I$6:$I$34,$M$6:M34))</f>
        <v/>
      </c>
      <c r="K34" s="6" t="str">
        <f t="shared" si="4"/>
        <v>di</v>
      </c>
      <c r="L34" s="7">
        <f t="shared" si="27"/>
        <v>42458</v>
      </c>
      <c r="M34" s="26">
        <f t="shared" si="5"/>
        <v>0</v>
      </c>
      <c r="N34" s="24" t="str">
        <f>IF(Q34=0,"",SUM($E$6:$E$36,$I$6:$I$34,$M$6:$M$36,$Q$6:Q34))</f>
        <v/>
      </c>
      <c r="O34" s="6" t="str">
        <f t="shared" si="6"/>
        <v>vr</v>
      </c>
      <c r="P34" s="7">
        <f t="shared" si="28"/>
        <v>42489</v>
      </c>
      <c r="Q34" s="26">
        <f t="shared" si="7"/>
        <v>0</v>
      </c>
      <c r="R34" s="24" t="str">
        <f>IF(U34=0,"",SUM($E$6:$E$36,$I$6:$I$34,$M$6:$M$36,$Q$6:$Q$35,$U$6:U34))</f>
        <v/>
      </c>
      <c r="S34" s="6" t="str">
        <f t="shared" si="8"/>
        <v>zo</v>
      </c>
      <c r="T34" s="7">
        <f t="shared" si="29"/>
        <v>42519</v>
      </c>
      <c r="U34" s="26">
        <f t="shared" si="9"/>
        <v>0</v>
      </c>
      <c r="V34" s="24" t="str">
        <f>IF(Y34=0,"",SUM($E$6:$E$36,$I$6:$I$34,$M$6:$M$36,$Q$6:$Q$35,$U$6:$U$36,$Y$6:Y34))</f>
        <v/>
      </c>
      <c r="W34" s="6" t="str">
        <f t="shared" si="10"/>
        <v>wo</v>
      </c>
      <c r="X34" s="7">
        <f t="shared" si="30"/>
        <v>42550</v>
      </c>
      <c r="Y34" s="26">
        <f t="shared" si="11"/>
        <v>0</v>
      </c>
      <c r="Z34" s="24" t="str">
        <f>IF(AC34=0,"",SUM($E$6:$E$36,$I$6:$I$34,$M$6:$M$36,$Q$6:$Q$35,$U$6:$U$36,$Y$6:$Y$35,$AC$6:AC34))</f>
        <v/>
      </c>
      <c r="AA34" s="6" t="str">
        <f t="shared" si="12"/>
        <v>vr</v>
      </c>
      <c r="AB34" s="7">
        <f t="shared" si="31"/>
        <v>42580</v>
      </c>
      <c r="AC34" s="26">
        <f t="shared" si="13"/>
        <v>0</v>
      </c>
      <c r="AD34" s="24">
        <f>IF(AG34=0,"",SUM($E$6:$E$36,$I$6:$I$34,$M$6:$M$36,$Q$6:$Q$35,$U$6:$U$36,$Y$6:$Y$35,$AC$6:$AC$36,$AG$6:AG34))</f>
        <v>35</v>
      </c>
      <c r="AE34" s="6" t="str">
        <f t="shared" si="14"/>
        <v>ma</v>
      </c>
      <c r="AF34" s="7">
        <f t="shared" si="32"/>
        <v>42611</v>
      </c>
      <c r="AG34" s="26">
        <f t="shared" si="15"/>
        <v>1</v>
      </c>
      <c r="AH34" s="24" t="str">
        <f>IF(AK34=0,"",SUM($E$6:$E$36,$I$6:$I$34,$M$6:$M$36,$Q$6:$Q$35,$U$6:$U$36,$Y$6:$Y$35,$AC$6:$AC$36,$AG$6:$AG$37,$AK$6:AK34))</f>
        <v/>
      </c>
      <c r="AI34" s="6" t="str">
        <f t="shared" si="16"/>
        <v>do</v>
      </c>
      <c r="AJ34" s="7">
        <f t="shared" si="33"/>
        <v>42642</v>
      </c>
      <c r="AK34" s="26">
        <f t="shared" si="17"/>
        <v>0</v>
      </c>
      <c r="AL34" s="24" t="str">
        <f>IF(AO34=0,"",SUM($E$6:$E$36,$I$6:$I$34,$M$6:$M$36,$Q$6:$Q$35,$U$6:$U$36,$Y$6:$Y$35,$AC$6:$AC$36,$AG$6:$AG$37,$AK$6:$AK$35,$AO$6:AO34))</f>
        <v/>
      </c>
      <c r="AM34" s="6" t="str">
        <f t="shared" si="18"/>
        <v>za</v>
      </c>
      <c r="AN34" s="7">
        <f t="shared" si="34"/>
        <v>42672</v>
      </c>
      <c r="AO34" s="26">
        <f t="shared" si="19"/>
        <v>0</v>
      </c>
      <c r="AP34" s="24" t="str">
        <f>IF(AS34=0,"",SUM($E$6:$E$36,$I$6:$I$34,$M$6:$M$36,$Q$6:$Q$35,$U$6:$U$36,$Y$6:$Y$35,$AC$6:$AC$36,$AG$6:$AG$37,$AK$6:$AK$35,$AO$6:$AO$36,$AS$6:AS34))</f>
        <v/>
      </c>
      <c r="AQ34" s="6" t="str">
        <f t="shared" si="20"/>
        <v>di</v>
      </c>
      <c r="AR34" s="7">
        <f t="shared" si="35"/>
        <v>42703</v>
      </c>
      <c r="AS34" s="26">
        <f t="shared" si="21"/>
        <v>0</v>
      </c>
      <c r="AT34" s="24" t="str">
        <f>AX34</f>
        <v/>
      </c>
      <c r="AU34" s="6" t="str">
        <f t="shared" si="22"/>
        <v>do</v>
      </c>
      <c r="AV34" s="7">
        <f t="shared" si="36"/>
        <v>42733</v>
      </c>
      <c r="AW34" s="26">
        <f t="shared" si="23"/>
        <v>0</v>
      </c>
      <c r="AX34" s="18" t="str">
        <f>IF(AND(AW34=1,AT27=52),1,"")</f>
        <v/>
      </c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ht="12" customHeight="1">
      <c r="A35" s="18"/>
      <c r="B35" s="24" t="str">
        <f>IF(E35=0,"",SUM($E$6:E35))</f>
        <v/>
      </c>
      <c r="C35" s="5" t="str">
        <f t="shared" si="0"/>
        <v>za</v>
      </c>
      <c r="D35" s="7">
        <f t="shared" si="25"/>
        <v>42399</v>
      </c>
      <c r="E35" s="18">
        <f t="shared" si="37"/>
        <v>0</v>
      </c>
      <c r="F35" s="11"/>
      <c r="G35" s="11"/>
      <c r="H35" s="11"/>
      <c r="I35" s="18"/>
      <c r="J35" s="24" t="str">
        <f>IF(M35=0,"",SUM($E$6:$E$36,$I$6:$I$34,$M$6:M35))</f>
        <v/>
      </c>
      <c r="K35" s="6" t="str">
        <f t="shared" si="4"/>
        <v>wo</v>
      </c>
      <c r="L35" s="7">
        <f t="shared" si="27"/>
        <v>42459</v>
      </c>
      <c r="M35" s="26">
        <f t="shared" si="5"/>
        <v>0</v>
      </c>
      <c r="N35" s="24" t="str">
        <f>IF(Q35=0,"",SUM($E$6:$E$36,$I$6:$I$34,$M$6:$M$36,$Q$6:Q35))</f>
        <v/>
      </c>
      <c r="O35" s="6" t="str">
        <f t="shared" si="6"/>
        <v>za</v>
      </c>
      <c r="P35" s="7">
        <f t="shared" si="28"/>
        <v>42490</v>
      </c>
      <c r="Q35" s="26">
        <f t="shared" si="7"/>
        <v>0</v>
      </c>
      <c r="R35" s="24">
        <f>IF(U35=0,"",SUM($E$6:$E$36,$I$6:$I$34,$M$6:$M$36,$Q$6:$Q$35,$U$6:U35))</f>
        <v>22</v>
      </c>
      <c r="S35" s="6" t="str">
        <f t="shared" si="8"/>
        <v>ma</v>
      </c>
      <c r="T35" s="7">
        <f t="shared" si="29"/>
        <v>42520</v>
      </c>
      <c r="U35" s="26">
        <f t="shared" si="9"/>
        <v>1</v>
      </c>
      <c r="V35" s="24" t="str">
        <f>IF(Y35=0,"",SUM($E$6:$E$36,$I$6:$I$34,$M$6:$M$36,$Q$6:$Q$35,$U$6:$U$36,$Y$6:Y35))</f>
        <v/>
      </c>
      <c r="W35" s="6" t="str">
        <f t="shared" si="10"/>
        <v>do</v>
      </c>
      <c r="X35" s="7">
        <f t="shared" si="30"/>
        <v>42551</v>
      </c>
      <c r="Y35" s="26">
        <f t="shared" si="11"/>
        <v>0</v>
      </c>
      <c r="Z35" s="24" t="str">
        <f>IF(AC35=0,"",SUM($E$6:$E$36,$I$6:$I$34,$M$6:$M$36,$Q$6:$Q$35,$U$6:$U$36,$Y$6:$Y$35,$AC$6:AC35))</f>
        <v/>
      </c>
      <c r="AA35" s="6" t="str">
        <f t="shared" si="12"/>
        <v>za</v>
      </c>
      <c r="AB35" s="7">
        <f t="shared" si="31"/>
        <v>42581</v>
      </c>
      <c r="AC35" s="26">
        <f t="shared" si="13"/>
        <v>0</v>
      </c>
      <c r="AD35" s="24" t="str">
        <f>IF(AG35=0,"",SUM($E$6:$E$36,$I$6:$I$34,$M$6:$M$36,$Q$6:$Q$35,$U$6:$U$36,$Y$6:$Y$35,$AC$6:$AC$36,$AG$6:AG35))</f>
        <v/>
      </c>
      <c r="AE35" s="6" t="str">
        <f t="shared" si="14"/>
        <v>di</v>
      </c>
      <c r="AF35" s="7">
        <f t="shared" si="32"/>
        <v>42612</v>
      </c>
      <c r="AG35" s="26">
        <f t="shared" si="15"/>
        <v>0</v>
      </c>
      <c r="AH35" s="24" t="str">
        <f>IF(AK35=0,"",SUM($E$6:$E$36,$I$6:$I$34,$M$6:$M$36,$Q$6:$Q$35,$U$6:$U$36,$Y$6:$Y$35,$AC$6:$AC$36,$AG$6:$AG$37,$AK$6:AK35))</f>
        <v/>
      </c>
      <c r="AI35" s="6" t="str">
        <f t="shared" si="16"/>
        <v>vr</v>
      </c>
      <c r="AJ35" s="7">
        <f t="shared" si="33"/>
        <v>42643</v>
      </c>
      <c r="AK35" s="26">
        <f t="shared" si="17"/>
        <v>0</v>
      </c>
      <c r="AL35" s="24" t="str">
        <f>IF(AO35=0,"",SUM($E$6:$E$36,$I$6:$I$34,$M$6:$M$36,$Q$6:$Q$35,$U$6:$U$36,$Y$6:$Y$35,$AC$6:$AC$36,$AG$6:$AG$37,$AK$6:$AK$35,$AO$6:AO35))</f>
        <v/>
      </c>
      <c r="AM35" s="6" t="str">
        <f t="shared" si="18"/>
        <v>zo</v>
      </c>
      <c r="AN35" s="7">
        <f t="shared" si="34"/>
        <v>42673</v>
      </c>
      <c r="AO35" s="26">
        <f t="shared" si="19"/>
        <v>0</v>
      </c>
      <c r="AP35" s="24" t="str">
        <f>IF(AS35=0,"",SUM($E$6:$E$36,$I$6:$I$34,$M$6:$M$36,$Q$6:$Q$35,$U$6:$U$36,$Y$6:$Y$35,$AC$6:$AC$36,$AG$6:$AG$37,$AK$6:$AK$35,$AO$6:$AO$36,$AS$6:AS35))</f>
        <v/>
      </c>
      <c r="AQ35" s="6" t="str">
        <f t="shared" si="20"/>
        <v>wo</v>
      </c>
      <c r="AR35" s="7">
        <f t="shared" si="35"/>
        <v>42704</v>
      </c>
      <c r="AS35" s="26">
        <f t="shared" si="21"/>
        <v>0</v>
      </c>
      <c r="AT35" s="24" t="str">
        <f>AX35</f>
        <v/>
      </c>
      <c r="AU35" s="6" t="str">
        <f t="shared" si="22"/>
        <v>vr</v>
      </c>
      <c r="AV35" s="7">
        <f t="shared" si="36"/>
        <v>42734</v>
      </c>
      <c r="AW35" s="26">
        <f t="shared" si="23"/>
        <v>0</v>
      </c>
      <c r="AX35" s="18" t="str">
        <f>IF(AND(AW35=1,AT28=52),1,"")</f>
        <v/>
      </c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ht="12" customHeight="1">
      <c r="A36" s="18"/>
      <c r="B36" s="24" t="str">
        <f>IF(E36=0,"",SUM($E$6:E36))</f>
        <v/>
      </c>
      <c r="C36" s="8" t="str">
        <f t="shared" si="0"/>
        <v>zo</v>
      </c>
      <c r="D36" s="9">
        <f t="shared" si="25"/>
        <v>42400</v>
      </c>
      <c r="E36" s="18">
        <f t="shared" si="37"/>
        <v>0</v>
      </c>
      <c r="F36" s="11"/>
      <c r="G36" s="11"/>
      <c r="H36" s="11"/>
      <c r="I36" s="18"/>
      <c r="J36" s="24" t="str">
        <f>IF(M36=0,"",SUM($E$6:$E$36,$I$6:$I$34,$M$6:M36))</f>
        <v/>
      </c>
      <c r="K36" s="6" t="str">
        <f t="shared" si="4"/>
        <v>do</v>
      </c>
      <c r="L36" s="7">
        <f t="shared" si="27"/>
        <v>42460</v>
      </c>
      <c r="M36" s="18">
        <f t="shared" si="5"/>
        <v>0</v>
      </c>
      <c r="N36" s="11"/>
      <c r="O36" s="10"/>
      <c r="P36" s="10"/>
      <c r="Q36" s="18"/>
      <c r="R36" s="24" t="str">
        <f>IF(U36=0,"",SUM($E$6:$E$36,$I$6:$I$34,$M$6:$M$36,$Q$6:$Q$35,$U$6:U36))</f>
        <v/>
      </c>
      <c r="S36" s="6" t="str">
        <f t="shared" si="8"/>
        <v>di</v>
      </c>
      <c r="T36" s="7">
        <f t="shared" si="29"/>
        <v>42521</v>
      </c>
      <c r="U36" s="26">
        <f t="shared" si="9"/>
        <v>0</v>
      </c>
      <c r="V36" s="11"/>
      <c r="W36" s="10"/>
      <c r="X36" s="10"/>
      <c r="Y36" s="18"/>
      <c r="Z36" s="24" t="str">
        <f>IF(AC36=0,"",SUM($E$6:$E$36,$I$6:$I$34,$M$6:$M$36,$Q$6:$Q$35,$U$6:$U$36,$Y$6:$Y$35,$AC$6:AC36))</f>
        <v/>
      </c>
      <c r="AA36" s="6" t="str">
        <f t="shared" si="12"/>
        <v>zo</v>
      </c>
      <c r="AB36" s="7">
        <f t="shared" si="31"/>
        <v>42582</v>
      </c>
      <c r="AC36" s="26">
        <f t="shared" si="13"/>
        <v>0</v>
      </c>
      <c r="AD36" s="24" t="str">
        <f>IF(AG36=0,"",SUM($E$6:$E$36,$I$6:$I$34,$M$6:$M$36,$Q$6:$Q$35,$U$6:$U$36,$Y$6:$Y$35,$AC$6:$AC$36,$AG$6:AG36))</f>
        <v/>
      </c>
      <c r="AE36" s="6" t="str">
        <f t="shared" si="14"/>
        <v>wo</v>
      </c>
      <c r="AF36" s="7">
        <f t="shared" si="32"/>
        <v>42613</v>
      </c>
      <c r="AG36" s="26">
        <f t="shared" si="15"/>
        <v>0</v>
      </c>
      <c r="AH36" s="11"/>
      <c r="AI36" s="10"/>
      <c r="AJ36" s="10"/>
      <c r="AK36" s="18"/>
      <c r="AL36" s="24">
        <f>IF(AO36=0,"",SUM($E$6:$E$36,$I$6:$I$34,$M$6:$M$36,$Q$6:$Q$35,$U$6:$U$36,$Y$6:$Y$35,$AC$6:$AC$36,$AG$6:$AG$37,$AK$6:$AK$35,$AO$6:AO36))</f>
        <v>44</v>
      </c>
      <c r="AM36" s="6" t="str">
        <f t="shared" si="18"/>
        <v>ma</v>
      </c>
      <c r="AN36" s="7">
        <f t="shared" si="34"/>
        <v>42674</v>
      </c>
      <c r="AO36" s="26">
        <f t="shared" si="19"/>
        <v>1</v>
      </c>
      <c r="AP36" s="11"/>
      <c r="AQ36" s="10"/>
      <c r="AR36" s="10"/>
      <c r="AS36" s="18"/>
      <c r="AT36" s="24" t="str">
        <f>AX36</f>
        <v/>
      </c>
      <c r="AU36" s="6" t="str">
        <f t="shared" si="22"/>
        <v>za</v>
      </c>
      <c r="AV36" s="7">
        <f t="shared" si="36"/>
        <v>42735</v>
      </c>
      <c r="AW36" s="26">
        <f t="shared" si="23"/>
        <v>0</v>
      </c>
      <c r="AX36" s="18" t="str">
        <f>IF(AND(AW36=1,AT29=52),1,"")</f>
        <v/>
      </c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ht="5.25" customHeight="1" thickBot="1">
      <c r="A37" s="26"/>
      <c r="B37" s="27"/>
      <c r="C37" s="28"/>
      <c r="D37" s="29"/>
      <c r="E37" s="27"/>
      <c r="F37" s="27"/>
      <c r="G37" s="27"/>
      <c r="H37" s="27"/>
      <c r="I37" s="27"/>
      <c r="J37" s="27"/>
      <c r="K37" s="27"/>
      <c r="L37" s="29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11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ht="12" customHeight="1">
      <c r="A38" s="26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>
      <c r="A39" s="2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51" t="s">
        <v>23</v>
      </c>
      <c r="W39" s="351"/>
      <c r="X39" s="351"/>
      <c r="Y39" s="351"/>
      <c r="Z39" s="351"/>
      <c r="AA39" s="351"/>
      <c r="AB39" s="351"/>
      <c r="AC39" s="351"/>
      <c r="AD39" s="351"/>
      <c r="AE39" s="351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>
      <c r="A40" s="2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>
      <c r="A41" s="2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>
      <c r="A42" s="2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>
      <c r="A43" s="26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>
      <c r="A44" s="26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>
      <c r="A45" s="2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>
      <c r="A46" s="2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>
      <c r="A47" s="2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>
      <c r="A48" s="26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>
      <c r="A49" s="26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>
      <c r="A50" s="2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>
      <c r="A51" s="2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>
      <c r="A52" s="26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>
      <c r="A53" s="2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>
      <c r="A54" s="26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>
      <c r="A55" s="26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>
      <c r="A56" s="26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>
      <c r="A57" s="26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>
      <c r="A58" s="2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>
      <c r="A59" s="26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>
      <c r="A60" s="2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>
      <c r="A61" s="2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>
      <c r="A62" s="2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</row>
    <row r="63" spans="1:77">
      <c r="A63" s="2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</row>
    <row r="64" spans="1:77">
      <c r="A64" s="2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</row>
    <row r="65" spans="1:77">
      <c r="A65" s="2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</row>
    <row r="66" spans="1:77">
      <c r="A66" s="2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</row>
    <row r="67" spans="1:77">
      <c r="A67" s="26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1:77">
      <c r="A68" s="26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</row>
    <row r="69" spans="1:77">
      <c r="A69" s="26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</row>
    <row r="70" spans="1:77">
      <c r="A70" s="26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</row>
    <row r="71" spans="1:77">
      <c r="A71" s="26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</row>
    <row r="72" spans="1:77">
      <c r="A72" s="26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</row>
    <row r="73" spans="1:77">
      <c r="A73" s="26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</row>
    <row r="74" spans="1:77">
      <c r="A74" s="2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1:77">
      <c r="A75" s="26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</row>
    <row r="76" spans="1:77">
      <c r="A76" s="26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</row>
    <row r="77" spans="1:77">
      <c r="A77" s="26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</row>
    <row r="78" spans="1:77">
      <c r="A78" s="26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</row>
    <row r="79" spans="1:77">
      <c r="A79" s="26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</row>
    <row r="80" spans="1:77">
      <c r="A80" s="26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1:77">
      <c r="A81" s="26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>
      <c r="A82" s="26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>
      <c r="A83" s="26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>
      <c r="A84" s="26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>
      <c r="A85" s="26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>
      <c r="A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</sheetData>
  <sheetProtection algorithmName="SHA-512" hashValue="2wAmKZ0BX897YGK3g/d8RIFCioFj8JVmUnlQjLc8xPss9ih3MG9AJukP5wC32AZkBXMg5ut8v+AlT8/Z1n4XpQ==" saltValue="tz4H9YcnQQsyM70+00JACg==" spinCount="100000" sheet="1" objects="1" scenarios="1" selectLockedCells="1"/>
  <mergeCells count="22">
    <mergeCell ref="W4:X4"/>
    <mergeCell ref="V39:AE39"/>
    <mergeCell ref="AO2:AU3"/>
    <mergeCell ref="AN2:AN3"/>
    <mergeCell ref="AU4:AV4"/>
    <mergeCell ref="AQ4:AR4"/>
    <mergeCell ref="AI4:AJ4"/>
    <mergeCell ref="AM4:AN4"/>
    <mergeCell ref="AA4:AB4"/>
    <mergeCell ref="AE4:AF4"/>
    <mergeCell ref="C4:D4"/>
    <mergeCell ref="G4:H4"/>
    <mergeCell ref="K4:L4"/>
    <mergeCell ref="O4:P4"/>
    <mergeCell ref="S4:T4"/>
    <mergeCell ref="I2:N2"/>
    <mergeCell ref="B2:E2"/>
    <mergeCell ref="F2:H2"/>
    <mergeCell ref="AH2:AM3"/>
    <mergeCell ref="V2:AD3"/>
    <mergeCell ref="F3:H3"/>
    <mergeCell ref="B3:E3"/>
  </mergeCells>
  <phoneticPr fontId="2" type="noConversion"/>
  <conditionalFormatting sqref="D6:D37 H7:H34 L6:L36 AR6:AR36 P6:P36 T6:T36 X6:X36 AB6:AB36 AF6:AF36 AJ6:AJ36 AN6:AN36 AV6:AV36">
    <cfRule type="expression" dxfId="4" priority="1" stopIfTrue="1">
      <formula>C6="za"</formula>
    </cfRule>
    <cfRule type="expression" dxfId="3" priority="2" stopIfTrue="1">
      <formula>C6="zo"</formula>
    </cfRule>
  </conditionalFormatting>
  <conditionalFormatting sqref="H6">
    <cfRule type="expression" dxfId="2" priority="3" stopIfTrue="1">
      <formula>G6="za"</formula>
    </cfRule>
    <cfRule type="expression" priority="4" stopIfTrue="1">
      <formula>G6="zo"</formula>
    </cfRule>
  </conditionalFormatting>
  <conditionalFormatting sqref="C6:C37 G6:G34 K6:K36 S6:S36 AA6:AA36 AE6:AE36 AM6:AM36 AU6:AU36 AQ6:AQ36 O6:O36 AI6:AI36 W6:W36">
    <cfRule type="expression" dxfId="1" priority="5" stopIfTrue="1">
      <formula>C6="za"</formula>
    </cfRule>
    <cfRule type="expression" dxfId="0" priority="6" stopIfTrue="1">
      <formula>C6="zo"</formula>
    </cfRule>
  </conditionalFormatting>
  <pageMargins left="0.75" right="0.75" top="1" bottom="1" header="0.5" footer="0.5"/>
  <pageSetup paperSize="9" scale="90" orientation="landscape" horizontalDpi="120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B11"/>
  <sheetViews>
    <sheetView workbookViewId="0">
      <selection activeCell="C19" sqref="C19"/>
    </sheetView>
  </sheetViews>
  <sheetFormatPr defaultRowHeight="12.75"/>
  <sheetData>
    <row r="1" spans="1:2">
      <c r="A1">
        <v>1</v>
      </c>
      <c r="B1" t="s">
        <v>21</v>
      </c>
    </row>
    <row r="2" spans="1:2">
      <c r="A2">
        <v>2</v>
      </c>
      <c r="B2" t="s">
        <v>15</v>
      </c>
    </row>
    <row r="3" spans="1:2">
      <c r="A3">
        <v>3</v>
      </c>
      <c r="B3" t="s">
        <v>16</v>
      </c>
    </row>
    <row r="4" spans="1:2">
      <c r="A4">
        <v>4</v>
      </c>
      <c r="B4" t="s">
        <v>17</v>
      </c>
    </row>
    <row r="5" spans="1:2">
      <c r="A5">
        <v>5</v>
      </c>
      <c r="B5" t="s">
        <v>18</v>
      </c>
    </row>
    <row r="6" spans="1:2">
      <c r="A6">
        <v>6</v>
      </c>
      <c r="B6" t="s">
        <v>19</v>
      </c>
    </row>
    <row r="7" spans="1:2">
      <c r="A7">
        <v>7</v>
      </c>
      <c r="B7" t="s">
        <v>20</v>
      </c>
    </row>
    <row r="10" spans="1:2">
      <c r="A10" t="s">
        <v>25</v>
      </c>
    </row>
    <row r="11" spans="1:2">
      <c r="A11" t="s">
        <v>26</v>
      </c>
    </row>
  </sheetData>
  <sheetProtection algorithmName="SHA-512" hashValue="DUMaDJz1uuDMdqLSBL2tMT7ZqlzSWO2sInr7zZ4WU+d1YerxFoakvqY72pofq4Rxa4xlmlk629gHBHmA1dlugw==" saltValue="NBxxDlhVtmTYodGsy0jNMA==" spinCount="100000" sheet="1" objects="1" scenario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22</vt:i4>
      </vt:variant>
    </vt:vector>
  </HeadingPairs>
  <TitlesOfParts>
    <vt:vector size="27" baseType="lpstr">
      <vt:lpstr>kalender</vt:lpstr>
      <vt:lpstr>overurentabel</vt:lpstr>
      <vt:lpstr>vorigjaar</vt:lpstr>
      <vt:lpstr>volgendjaar</vt:lpstr>
      <vt:lpstr>dagen</vt:lpstr>
      <vt:lpstr>kalender!Afdrukbereik</vt:lpstr>
      <vt:lpstr>overurentabel!Afdrukbereik</vt:lpstr>
      <vt:lpstr>volgendjaar!Afdrukbereik</vt:lpstr>
      <vt:lpstr>vorigjaar!Afdrukbereik</vt:lpstr>
      <vt:lpstr>boeken11</vt:lpstr>
      <vt:lpstr>boeken21</vt:lpstr>
      <vt:lpstr>boeken31</vt:lpstr>
      <vt:lpstr>dagen</vt:lpstr>
      <vt:lpstr>jaar</vt:lpstr>
      <vt:lpstr>naampers</vt:lpstr>
      <vt:lpstr>overuren</vt:lpstr>
      <vt:lpstr>uren11</vt:lpstr>
      <vt:lpstr>uren21</vt:lpstr>
      <vt:lpstr>uren31</vt:lpstr>
      <vt:lpstr>volgendjaar</vt:lpstr>
      <vt:lpstr>vorig1</vt:lpstr>
      <vt:lpstr>vorig2</vt:lpstr>
      <vt:lpstr>vorig3</vt:lpstr>
      <vt:lpstr>vorig4</vt:lpstr>
      <vt:lpstr>vorig5</vt:lpstr>
      <vt:lpstr>vorig6</vt:lpstr>
      <vt:lpstr>vorigjaar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BdV</dc:creator>
  <cp:lastModifiedBy>Bob De vries</cp:lastModifiedBy>
  <cp:lastPrinted>2020-10-23T21:58:07Z</cp:lastPrinted>
  <dcterms:created xsi:type="dcterms:W3CDTF">2011-07-12T15:34:44Z</dcterms:created>
  <dcterms:modified xsi:type="dcterms:W3CDTF">2020-10-23T22:07:18Z</dcterms:modified>
</cp:coreProperties>
</file>