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OMPUTERPRIVE - Nieuwe Vakantiekaart\"/>
    </mc:Choice>
  </mc:AlternateContent>
  <xr:revisionPtr revIDLastSave="0" documentId="13_ncr:1_{4E409221-1CAE-4FA3-BDF3-4B118FF0651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vakantiekaart" sheetId="1" r:id="rId1"/>
    <sheet name="dagen" sheetId="2" state="hidden" r:id="rId2"/>
  </sheets>
  <definedNames>
    <definedName name="_xlnm.Print_Area" localSheetId="0">vakantiekaart!$A$1:$BI$71</definedName>
    <definedName name="boeken11">#REF!</definedName>
    <definedName name="boeken21">#REF!</definedName>
    <definedName name="boeken31">#REF!</definedName>
    <definedName name="dagen">dagen!$A$1:$B$7</definedName>
    <definedName name="jaar">vakantiekaart!$G$2</definedName>
    <definedName name="naampers">vakantiekaart!$AZ$2</definedName>
    <definedName name="overuren">#REF!</definedName>
    <definedName name="uren11">#REF!</definedName>
    <definedName name="uren21">#REF!</definedName>
    <definedName name="uren31">#REF!</definedName>
    <definedName name="volgendjaar">vakantiekaart!$BL$31:$BL$36</definedName>
    <definedName name="vorig1">#REF!</definedName>
    <definedName name="vorig2">#REF!</definedName>
    <definedName name="vorig3">#REF!</definedName>
    <definedName name="vorig4">#REF!</definedName>
    <definedName name="vorig5">#REF!</definedName>
    <definedName name="vorig6">#REF!</definedName>
    <definedName name="vorigjaar">#REF!</definedName>
  </definedNames>
  <calcPr calcId="181029"/>
</workbook>
</file>

<file path=xl/calcChain.xml><?xml version="1.0" encoding="utf-8"?>
<calcChain xmlns="http://schemas.openxmlformats.org/spreadsheetml/2006/main">
  <c r="AQ40" i="1" l="1"/>
  <c r="BY37" i="1" l="1"/>
  <c r="BX37" i="1"/>
  <c r="BW37" i="1"/>
  <c r="BV37" i="1"/>
  <c r="BU37" i="1"/>
  <c r="BT37" i="1"/>
  <c r="BS37" i="1"/>
  <c r="BR37" i="1"/>
  <c r="BQ37" i="1"/>
  <c r="BP37" i="1"/>
  <c r="BO37" i="1"/>
  <c r="BN37" i="1"/>
  <c r="BZ37" i="1" l="1"/>
  <c r="BD50" i="1"/>
  <c r="AW42" i="1" l="1"/>
  <c r="BD42" i="1" s="1"/>
  <c r="D6" i="1"/>
  <c r="D7" i="1" s="1"/>
  <c r="D8" i="1" l="1"/>
  <c r="C7" i="1"/>
  <c r="E7" i="1" s="1"/>
  <c r="A7" i="1" s="1"/>
  <c r="C6" i="1"/>
  <c r="E6" i="1" s="1"/>
  <c r="C8" i="1" l="1"/>
  <c r="E8" i="1" s="1"/>
  <c r="A8" i="1" s="1"/>
  <c r="D9" i="1"/>
  <c r="C9" i="1" l="1"/>
  <c r="E9" i="1" s="1"/>
  <c r="A9" i="1" s="1"/>
  <c r="D10" i="1"/>
  <c r="C10" i="1" l="1"/>
  <c r="E10" i="1" s="1"/>
  <c r="A10" i="1" s="1"/>
  <c r="D11" i="1"/>
  <c r="D12" i="1" l="1"/>
  <c r="C11" i="1"/>
  <c r="E11" i="1" s="1"/>
  <c r="A11" i="1" s="1"/>
  <c r="D13" i="1" l="1"/>
  <c r="C12" i="1"/>
  <c r="E12" i="1" s="1"/>
  <c r="A12" i="1" s="1"/>
  <c r="D14" i="1" l="1"/>
  <c r="C13" i="1"/>
  <c r="E13" i="1" s="1"/>
  <c r="A6" i="1"/>
  <c r="C14" i="1" l="1"/>
  <c r="E14" i="1" s="1"/>
  <c r="D15" i="1"/>
  <c r="D16" i="1" l="1"/>
  <c r="C15" i="1"/>
  <c r="E15" i="1" s="1"/>
  <c r="D17" i="1" l="1"/>
  <c r="C16" i="1"/>
  <c r="E16" i="1" s="1"/>
  <c r="D18" i="1" l="1"/>
  <c r="C17" i="1"/>
  <c r="E17" i="1" s="1"/>
  <c r="D19" i="1" l="1"/>
  <c r="C18" i="1"/>
  <c r="E18" i="1" s="1"/>
  <c r="C19" i="1" l="1"/>
  <c r="E19" i="1" s="1"/>
  <c r="D20" i="1"/>
  <c r="C20" i="1" l="1"/>
  <c r="E20" i="1" s="1"/>
  <c r="D21" i="1"/>
  <c r="C21" i="1" l="1"/>
  <c r="E21" i="1" s="1"/>
  <c r="D22" i="1"/>
  <c r="D23" i="1" l="1"/>
  <c r="C22" i="1"/>
  <c r="E22" i="1" s="1"/>
  <c r="D24" i="1" l="1"/>
  <c r="C23" i="1"/>
  <c r="E23" i="1" s="1"/>
  <c r="D25" i="1" l="1"/>
  <c r="C24" i="1"/>
  <c r="E24" i="1" s="1"/>
  <c r="D26" i="1" l="1"/>
  <c r="C25" i="1"/>
  <c r="E25" i="1" s="1"/>
  <c r="D27" i="1" l="1"/>
  <c r="C26" i="1"/>
  <c r="E26" i="1" s="1"/>
  <c r="C27" i="1" l="1"/>
  <c r="E27" i="1" s="1"/>
  <c r="D28" i="1"/>
  <c r="D29" i="1" l="1"/>
  <c r="C28" i="1"/>
  <c r="E28" i="1" s="1"/>
  <c r="D30" i="1" l="1"/>
  <c r="C29" i="1"/>
  <c r="E29" i="1" s="1"/>
  <c r="C30" i="1" l="1"/>
  <c r="E30" i="1" s="1"/>
  <c r="D31" i="1"/>
  <c r="D32" i="1" l="1"/>
  <c r="C31" i="1"/>
  <c r="E31" i="1" s="1"/>
  <c r="D33" i="1" l="1"/>
  <c r="C32" i="1"/>
  <c r="E32" i="1" s="1"/>
  <c r="C33" i="1" l="1"/>
  <c r="E33" i="1" s="1"/>
  <c r="D34" i="1"/>
  <c r="C34" i="1" l="1"/>
  <c r="E34" i="1" s="1"/>
  <c r="D35" i="1"/>
  <c r="D36" i="1" l="1"/>
  <c r="C35" i="1"/>
  <c r="E35" i="1" s="1"/>
  <c r="C36" i="1" l="1"/>
  <c r="E36" i="1" s="1"/>
  <c r="I6" i="1"/>
  <c r="I7" i="1" l="1"/>
  <c r="H6" i="1"/>
  <c r="J6" i="1" s="1"/>
  <c r="I8" i="1" l="1"/>
  <c r="H7" i="1"/>
  <c r="J7" i="1" s="1"/>
  <c r="I9" i="1" l="1"/>
  <c r="H8" i="1"/>
  <c r="J8" i="1" s="1"/>
  <c r="I10" i="1" l="1"/>
  <c r="H9" i="1"/>
  <c r="J9" i="1" s="1"/>
  <c r="I11" i="1" l="1"/>
  <c r="H10" i="1"/>
  <c r="J10" i="1" s="1"/>
  <c r="I12" i="1" l="1"/>
  <c r="H11" i="1"/>
  <c r="J11" i="1" s="1"/>
  <c r="I13" i="1" l="1"/>
  <c r="H12" i="1"/>
  <c r="J12" i="1" s="1"/>
  <c r="I14" i="1" l="1"/>
  <c r="H13" i="1"/>
  <c r="J13" i="1" s="1"/>
  <c r="I15" i="1" l="1"/>
  <c r="H14" i="1"/>
  <c r="J14" i="1" s="1"/>
  <c r="I16" i="1" l="1"/>
  <c r="H15" i="1"/>
  <c r="J15" i="1" s="1"/>
  <c r="I17" i="1" l="1"/>
  <c r="H16" i="1"/>
  <c r="J16" i="1" s="1"/>
  <c r="I18" i="1" l="1"/>
  <c r="H17" i="1"/>
  <c r="J17" i="1" s="1"/>
  <c r="I19" i="1" l="1"/>
  <c r="H18" i="1"/>
  <c r="J18" i="1" s="1"/>
  <c r="H19" i="1" l="1"/>
  <c r="J19" i="1" s="1"/>
  <c r="I20" i="1"/>
  <c r="I21" i="1" l="1"/>
  <c r="H20" i="1"/>
  <c r="J20" i="1" s="1"/>
  <c r="I22" i="1" l="1"/>
  <c r="H21" i="1"/>
  <c r="J21" i="1" s="1"/>
  <c r="I23" i="1" l="1"/>
  <c r="H22" i="1"/>
  <c r="J22" i="1" s="1"/>
  <c r="I24" i="1" l="1"/>
  <c r="H23" i="1"/>
  <c r="J23" i="1" s="1"/>
  <c r="I25" i="1" l="1"/>
  <c r="H24" i="1"/>
  <c r="J24" i="1" s="1"/>
  <c r="H25" i="1" l="1"/>
  <c r="J25" i="1" s="1"/>
  <c r="I26" i="1"/>
  <c r="H26" i="1" l="1"/>
  <c r="J26" i="1" s="1"/>
  <c r="I27" i="1"/>
  <c r="I28" i="1" l="1"/>
  <c r="H27" i="1"/>
  <c r="J27" i="1" s="1"/>
  <c r="I29" i="1" l="1"/>
  <c r="H28" i="1"/>
  <c r="J28" i="1" s="1"/>
  <c r="I30" i="1" l="1"/>
  <c r="H29" i="1"/>
  <c r="J29" i="1" s="1"/>
  <c r="I31" i="1" l="1"/>
  <c r="H30" i="1"/>
  <c r="J30" i="1" s="1"/>
  <c r="I32" i="1" l="1"/>
  <c r="H31" i="1"/>
  <c r="J31" i="1" s="1"/>
  <c r="I33" i="1" l="1"/>
  <c r="H32" i="1"/>
  <c r="J32" i="1" s="1"/>
  <c r="H33" i="1" l="1"/>
  <c r="J33" i="1" s="1"/>
  <c r="I34" i="1"/>
  <c r="N6" i="1" l="1"/>
  <c r="H34" i="1"/>
  <c r="J34" i="1" l="1"/>
  <c r="M6" i="1"/>
  <c r="O6" i="1" s="1"/>
  <c r="N7" i="1"/>
  <c r="M7" i="1" l="1"/>
  <c r="O7" i="1" s="1"/>
  <c r="N8" i="1"/>
  <c r="N9" i="1" l="1"/>
  <c r="M8" i="1"/>
  <c r="O8" i="1" s="1"/>
  <c r="N10" i="1" l="1"/>
  <c r="M9" i="1"/>
  <c r="O9" i="1" s="1"/>
  <c r="N11" i="1" l="1"/>
  <c r="M10" i="1"/>
  <c r="O10" i="1" s="1"/>
  <c r="N12" i="1" l="1"/>
  <c r="M11" i="1"/>
  <c r="O11" i="1" s="1"/>
  <c r="N13" i="1" l="1"/>
  <c r="M12" i="1"/>
  <c r="O12" i="1" s="1"/>
  <c r="N14" i="1" l="1"/>
  <c r="M13" i="1"/>
  <c r="O13" i="1" s="1"/>
  <c r="M14" i="1" l="1"/>
  <c r="O14" i="1" s="1"/>
  <c r="N15" i="1"/>
  <c r="N16" i="1" l="1"/>
  <c r="M15" i="1"/>
  <c r="O15" i="1" s="1"/>
  <c r="N17" i="1" l="1"/>
  <c r="M16" i="1"/>
  <c r="O16" i="1" s="1"/>
  <c r="N18" i="1" l="1"/>
  <c r="M17" i="1"/>
  <c r="O17" i="1" s="1"/>
  <c r="M18" i="1" l="1"/>
  <c r="O18" i="1" s="1"/>
  <c r="N19" i="1"/>
  <c r="N20" i="1" l="1"/>
  <c r="M19" i="1"/>
  <c r="O19" i="1" s="1"/>
  <c r="M20" i="1" l="1"/>
  <c r="O20" i="1" s="1"/>
  <c r="N21" i="1"/>
  <c r="N22" i="1" l="1"/>
  <c r="M21" i="1"/>
  <c r="O21" i="1" s="1"/>
  <c r="N23" i="1" l="1"/>
  <c r="M22" i="1"/>
  <c r="O22" i="1" s="1"/>
  <c r="M23" i="1" l="1"/>
  <c r="O23" i="1" s="1"/>
  <c r="N24" i="1"/>
  <c r="N25" i="1" l="1"/>
  <c r="M24" i="1"/>
  <c r="O24" i="1" s="1"/>
  <c r="N26" i="1" l="1"/>
  <c r="M25" i="1"/>
  <c r="O25" i="1" s="1"/>
  <c r="N27" i="1" l="1"/>
  <c r="M26" i="1"/>
  <c r="O26" i="1" s="1"/>
  <c r="N28" i="1" l="1"/>
  <c r="M27" i="1"/>
  <c r="O27" i="1" s="1"/>
  <c r="N29" i="1" l="1"/>
  <c r="M28" i="1"/>
  <c r="O28" i="1" s="1"/>
  <c r="M29" i="1" l="1"/>
  <c r="O29" i="1" s="1"/>
  <c r="N30" i="1"/>
  <c r="N31" i="1" l="1"/>
  <c r="M30" i="1"/>
  <c r="O30" i="1" s="1"/>
  <c r="N32" i="1" l="1"/>
  <c r="M31" i="1"/>
  <c r="O31" i="1" s="1"/>
  <c r="N33" i="1" l="1"/>
  <c r="M32" i="1"/>
  <c r="O32" i="1" s="1"/>
  <c r="N34" i="1" l="1"/>
  <c r="M33" i="1"/>
  <c r="O33" i="1" s="1"/>
  <c r="N35" i="1" l="1"/>
  <c r="M34" i="1"/>
  <c r="O34" i="1" s="1"/>
  <c r="N36" i="1" l="1"/>
  <c r="M35" i="1"/>
  <c r="O35" i="1" s="1"/>
  <c r="S6" i="1" l="1"/>
  <c r="M36" i="1"/>
  <c r="O36" i="1" s="1"/>
  <c r="S7" i="1" l="1"/>
  <c r="R6" i="1"/>
  <c r="T6" i="1" s="1"/>
  <c r="S8" i="1" l="1"/>
  <c r="R7" i="1"/>
  <c r="T7" i="1" s="1"/>
  <c r="S9" i="1" l="1"/>
  <c r="R8" i="1"/>
  <c r="T8" i="1" s="1"/>
  <c r="S10" i="1" l="1"/>
  <c r="R9" i="1"/>
  <c r="T9" i="1" s="1"/>
  <c r="S11" i="1" l="1"/>
  <c r="R10" i="1"/>
  <c r="T10" i="1" s="1"/>
  <c r="S12" i="1" l="1"/>
  <c r="R11" i="1"/>
  <c r="T11" i="1" s="1"/>
  <c r="S13" i="1" l="1"/>
  <c r="R12" i="1"/>
  <c r="T12" i="1" s="1"/>
  <c r="R13" i="1" l="1"/>
  <c r="T13" i="1" s="1"/>
  <c r="S14" i="1"/>
  <c r="S15" i="1" l="1"/>
  <c r="R14" i="1"/>
  <c r="T14" i="1" s="1"/>
  <c r="S16" i="1" l="1"/>
  <c r="R15" i="1"/>
  <c r="T15" i="1" s="1"/>
  <c r="R16" i="1" l="1"/>
  <c r="T16" i="1" s="1"/>
  <c r="S17" i="1"/>
  <c r="S18" i="1" l="1"/>
  <c r="R17" i="1"/>
  <c r="T17" i="1" s="1"/>
  <c r="S19" i="1" l="1"/>
  <c r="R18" i="1"/>
  <c r="T18" i="1" s="1"/>
  <c r="S20" i="1" l="1"/>
  <c r="R19" i="1"/>
  <c r="T19" i="1" s="1"/>
  <c r="S21" i="1" l="1"/>
  <c r="R20" i="1"/>
  <c r="T20" i="1" s="1"/>
  <c r="S22" i="1" l="1"/>
  <c r="R21" i="1"/>
  <c r="T21" i="1" s="1"/>
  <c r="S23" i="1" l="1"/>
  <c r="R22" i="1"/>
  <c r="T22" i="1" s="1"/>
  <c r="R23" i="1" l="1"/>
  <c r="T23" i="1" s="1"/>
  <c r="S24" i="1"/>
  <c r="S25" i="1" l="1"/>
  <c r="R24" i="1"/>
  <c r="T24" i="1" s="1"/>
  <c r="S26" i="1" l="1"/>
  <c r="R25" i="1"/>
  <c r="T25" i="1" s="1"/>
  <c r="S27" i="1" l="1"/>
  <c r="R26" i="1"/>
  <c r="T26" i="1" s="1"/>
  <c r="S28" i="1" l="1"/>
  <c r="R27" i="1"/>
  <c r="T27" i="1" s="1"/>
  <c r="S29" i="1" l="1"/>
  <c r="R28" i="1"/>
  <c r="T28" i="1" s="1"/>
  <c r="S30" i="1" l="1"/>
  <c r="R29" i="1"/>
  <c r="T29" i="1" s="1"/>
  <c r="R30" i="1" l="1"/>
  <c r="T30" i="1" s="1"/>
  <c r="S31" i="1"/>
  <c r="S32" i="1" l="1"/>
  <c r="R31" i="1"/>
  <c r="T31" i="1" s="1"/>
  <c r="S33" i="1" l="1"/>
  <c r="R32" i="1"/>
  <c r="T32" i="1" s="1"/>
  <c r="S34" i="1" l="1"/>
  <c r="R33" i="1"/>
  <c r="T33" i="1" s="1"/>
  <c r="S35" i="1" l="1"/>
  <c r="R34" i="1"/>
  <c r="T34" i="1" s="1"/>
  <c r="X6" i="1" l="1"/>
  <c r="R35" i="1"/>
  <c r="T35" i="1" s="1"/>
  <c r="X7" i="1" l="1"/>
  <c r="W6" i="1"/>
  <c r="Y6" i="1" s="1"/>
  <c r="X8" i="1" l="1"/>
  <c r="W7" i="1"/>
  <c r="Y7" i="1" s="1"/>
  <c r="W8" i="1" l="1"/>
  <c r="Y8" i="1" s="1"/>
  <c r="X9" i="1"/>
  <c r="X10" i="1" l="1"/>
  <c r="W9" i="1"/>
  <c r="Y9" i="1" s="1"/>
  <c r="W10" i="1" l="1"/>
  <c r="Y10" i="1" s="1"/>
  <c r="X11" i="1"/>
  <c r="X12" i="1" l="1"/>
  <c r="W11" i="1"/>
  <c r="Y11" i="1" s="1"/>
  <c r="W12" i="1" l="1"/>
  <c r="Y12" i="1" s="1"/>
  <c r="X13" i="1"/>
  <c r="X14" i="1" l="1"/>
  <c r="W13" i="1"/>
  <c r="Y13" i="1" s="1"/>
  <c r="X15" i="1" l="1"/>
  <c r="W14" i="1"/>
  <c r="Y14" i="1" s="1"/>
  <c r="X16" i="1" l="1"/>
  <c r="W15" i="1"/>
  <c r="Y15" i="1" s="1"/>
  <c r="W16" i="1" l="1"/>
  <c r="Y16" i="1" s="1"/>
  <c r="X17" i="1"/>
  <c r="W17" i="1" l="1"/>
  <c r="Y17" i="1" s="1"/>
  <c r="X18" i="1"/>
  <c r="X19" i="1" l="1"/>
  <c r="W18" i="1"/>
  <c r="Y18" i="1" s="1"/>
  <c r="X20" i="1" l="1"/>
  <c r="W19" i="1"/>
  <c r="Y19" i="1" s="1"/>
  <c r="X21" i="1" l="1"/>
  <c r="W20" i="1"/>
  <c r="Y20" i="1" s="1"/>
  <c r="X22" i="1" l="1"/>
  <c r="W21" i="1"/>
  <c r="Y21" i="1" s="1"/>
  <c r="X23" i="1" l="1"/>
  <c r="W22" i="1"/>
  <c r="Y22" i="1" s="1"/>
  <c r="X24" i="1" l="1"/>
  <c r="W23" i="1"/>
  <c r="Y23" i="1" s="1"/>
  <c r="X25" i="1" l="1"/>
  <c r="W24" i="1"/>
  <c r="Y24" i="1" s="1"/>
  <c r="X26" i="1" l="1"/>
  <c r="W25" i="1"/>
  <c r="Y25" i="1" s="1"/>
  <c r="X27" i="1" l="1"/>
  <c r="W26" i="1"/>
  <c r="Y26" i="1" s="1"/>
  <c r="X28" i="1" l="1"/>
  <c r="W27" i="1"/>
  <c r="Y27" i="1" s="1"/>
  <c r="W28" i="1" l="1"/>
  <c r="Y28" i="1" s="1"/>
  <c r="X29" i="1"/>
  <c r="W29" i="1" l="1"/>
  <c r="Y29" i="1" s="1"/>
  <c r="X30" i="1"/>
  <c r="W30" i="1" l="1"/>
  <c r="Y30" i="1" s="1"/>
  <c r="X31" i="1"/>
  <c r="X32" i="1" l="1"/>
  <c r="W31" i="1"/>
  <c r="Y31" i="1" s="1"/>
  <c r="X33" i="1" l="1"/>
  <c r="W32" i="1"/>
  <c r="Y32" i="1" s="1"/>
  <c r="X34" i="1" l="1"/>
  <c r="W33" i="1"/>
  <c r="Y33" i="1" s="1"/>
  <c r="X35" i="1" l="1"/>
  <c r="W34" i="1"/>
  <c r="Y34" i="1" s="1"/>
  <c r="X36" i="1" l="1"/>
  <c r="W35" i="1"/>
  <c r="Y35" i="1" s="1"/>
  <c r="W36" i="1" l="1"/>
  <c r="Y36" i="1" s="1"/>
  <c r="AC6" i="1"/>
  <c r="AC7" i="1" l="1"/>
  <c r="AB6" i="1"/>
  <c r="AD6" i="1" s="1"/>
  <c r="AC8" i="1" l="1"/>
  <c r="AB7" i="1"/>
  <c r="AD7" i="1" s="1"/>
  <c r="AC9" i="1" l="1"/>
  <c r="AB8" i="1"/>
  <c r="AD8" i="1" s="1"/>
  <c r="AC10" i="1" l="1"/>
  <c r="AB9" i="1"/>
  <c r="AD9" i="1" s="1"/>
  <c r="AB10" i="1" l="1"/>
  <c r="AD10" i="1" s="1"/>
  <c r="AC11" i="1"/>
  <c r="AB11" i="1" l="1"/>
  <c r="AD11" i="1" s="1"/>
  <c r="AC12" i="1"/>
  <c r="AC13" i="1" l="1"/>
  <c r="AB12" i="1"/>
  <c r="AD12" i="1" s="1"/>
  <c r="AB13" i="1" l="1"/>
  <c r="AD13" i="1" s="1"/>
  <c r="AC14" i="1"/>
  <c r="AC15" i="1" l="1"/>
  <c r="AB14" i="1"/>
  <c r="AD14" i="1" s="1"/>
  <c r="AB15" i="1" l="1"/>
  <c r="AD15" i="1" s="1"/>
  <c r="AC16" i="1"/>
  <c r="AC17" i="1" l="1"/>
  <c r="AB16" i="1"/>
  <c r="AD16" i="1" s="1"/>
  <c r="AB17" i="1" l="1"/>
  <c r="AD17" i="1" s="1"/>
  <c r="AC18" i="1"/>
  <c r="AC19" i="1" l="1"/>
  <c r="AB18" i="1"/>
  <c r="AD18" i="1" s="1"/>
  <c r="AC20" i="1" l="1"/>
  <c r="AB19" i="1"/>
  <c r="AD19" i="1" s="1"/>
  <c r="AC21" i="1" l="1"/>
  <c r="AB20" i="1"/>
  <c r="AD20" i="1" s="1"/>
  <c r="AC22" i="1" l="1"/>
  <c r="AB21" i="1"/>
  <c r="AD21" i="1" s="1"/>
  <c r="AC23" i="1" l="1"/>
  <c r="AB22" i="1"/>
  <c r="AD22" i="1" s="1"/>
  <c r="AC24" i="1" l="1"/>
  <c r="AB23" i="1"/>
  <c r="AD23" i="1" s="1"/>
  <c r="AC25" i="1" l="1"/>
  <c r="AB24" i="1"/>
  <c r="AD24" i="1" s="1"/>
  <c r="AC26" i="1" l="1"/>
  <c r="AB25" i="1"/>
  <c r="AD25" i="1" s="1"/>
  <c r="AB26" i="1" l="1"/>
  <c r="AD26" i="1" s="1"/>
  <c r="AC27" i="1"/>
  <c r="AC28" i="1" l="1"/>
  <c r="AB27" i="1"/>
  <c r="AD27" i="1" s="1"/>
  <c r="AC29" i="1" l="1"/>
  <c r="AB28" i="1"/>
  <c r="AD28" i="1" s="1"/>
  <c r="AC30" i="1" l="1"/>
  <c r="AB29" i="1"/>
  <c r="AD29" i="1" s="1"/>
  <c r="AC31" i="1" l="1"/>
  <c r="AB30" i="1"/>
  <c r="AD30" i="1" s="1"/>
  <c r="AC32" i="1" l="1"/>
  <c r="AB31" i="1"/>
  <c r="AD31" i="1" s="1"/>
  <c r="AB32" i="1" l="1"/>
  <c r="AD32" i="1" s="1"/>
  <c r="AC33" i="1"/>
  <c r="AC34" i="1" l="1"/>
  <c r="AB33" i="1"/>
  <c r="AD33" i="1" s="1"/>
  <c r="AB34" i="1" l="1"/>
  <c r="AD34" i="1" s="1"/>
  <c r="AC35" i="1"/>
  <c r="AH6" i="1" l="1"/>
  <c r="AB35" i="1"/>
  <c r="AD35" i="1" s="1"/>
  <c r="AH7" i="1" l="1"/>
  <c r="AG6" i="1"/>
  <c r="AI6" i="1" s="1"/>
  <c r="AH8" i="1" l="1"/>
  <c r="AG7" i="1"/>
  <c r="AI7" i="1" s="1"/>
  <c r="AH9" i="1" l="1"/>
  <c r="AG8" i="1"/>
  <c r="AI8" i="1" s="1"/>
  <c r="AH10" i="1" l="1"/>
  <c r="AG9" i="1"/>
  <c r="AI9" i="1" s="1"/>
  <c r="AH11" i="1" l="1"/>
  <c r="AG10" i="1"/>
  <c r="AI10" i="1" s="1"/>
  <c r="AH12" i="1" l="1"/>
  <c r="AG11" i="1"/>
  <c r="AI11" i="1" s="1"/>
  <c r="AH13" i="1" l="1"/>
  <c r="AG12" i="1"/>
  <c r="AI12" i="1" s="1"/>
  <c r="AG13" i="1" l="1"/>
  <c r="AI13" i="1" s="1"/>
  <c r="AH14" i="1"/>
  <c r="AH15" i="1" l="1"/>
  <c r="AG14" i="1"/>
  <c r="AI14" i="1" s="1"/>
  <c r="AH16" i="1" l="1"/>
  <c r="AG15" i="1"/>
  <c r="AI15" i="1" s="1"/>
  <c r="AG16" i="1" l="1"/>
  <c r="AI16" i="1" s="1"/>
  <c r="AH17" i="1"/>
  <c r="AH18" i="1" l="1"/>
  <c r="AG17" i="1"/>
  <c r="AI17" i="1" s="1"/>
  <c r="AH19" i="1" l="1"/>
  <c r="AG18" i="1"/>
  <c r="AI18" i="1" s="1"/>
  <c r="AG19" i="1" l="1"/>
  <c r="AI19" i="1" s="1"/>
  <c r="AH20" i="1"/>
  <c r="AH21" i="1" l="1"/>
  <c r="AG20" i="1"/>
  <c r="AI20" i="1" s="1"/>
  <c r="AG21" i="1" l="1"/>
  <c r="AI21" i="1" s="1"/>
  <c r="AH22" i="1"/>
  <c r="AH23" i="1" l="1"/>
  <c r="AG22" i="1"/>
  <c r="AI22" i="1" s="1"/>
  <c r="AH24" i="1" l="1"/>
  <c r="AG23" i="1"/>
  <c r="AI23" i="1" s="1"/>
  <c r="AH25" i="1" l="1"/>
  <c r="AG24" i="1"/>
  <c r="AI24" i="1" s="1"/>
  <c r="AG25" i="1" l="1"/>
  <c r="AI25" i="1" s="1"/>
  <c r="AH26" i="1"/>
  <c r="AH27" i="1" l="1"/>
  <c r="AG26" i="1"/>
  <c r="AI26" i="1" s="1"/>
  <c r="AH28" i="1" l="1"/>
  <c r="AG27" i="1"/>
  <c r="AI27" i="1" s="1"/>
  <c r="AG28" i="1" l="1"/>
  <c r="AI28" i="1" s="1"/>
  <c r="AH29" i="1"/>
  <c r="AH30" i="1" l="1"/>
  <c r="AG29" i="1"/>
  <c r="AI29" i="1" s="1"/>
  <c r="AH31" i="1" l="1"/>
  <c r="AG30" i="1"/>
  <c r="AI30" i="1" s="1"/>
  <c r="AH32" i="1" l="1"/>
  <c r="AG31" i="1"/>
  <c r="AI31" i="1" s="1"/>
  <c r="AH33" i="1" l="1"/>
  <c r="AG32" i="1"/>
  <c r="AI32" i="1" s="1"/>
  <c r="AH34" i="1" l="1"/>
  <c r="AG33" i="1"/>
  <c r="AI33" i="1" s="1"/>
  <c r="AH35" i="1" l="1"/>
  <c r="AG34" i="1"/>
  <c r="AI34" i="1" s="1"/>
  <c r="AH36" i="1" l="1"/>
  <c r="AG35" i="1"/>
  <c r="AI35" i="1" s="1"/>
  <c r="AM6" i="1" l="1"/>
  <c r="AG36" i="1"/>
  <c r="AI36" i="1" s="1"/>
  <c r="AM7" i="1" l="1"/>
  <c r="AL6" i="1"/>
  <c r="AN6" i="1" s="1"/>
  <c r="AM8" i="1" l="1"/>
  <c r="AL7" i="1"/>
  <c r="AN7" i="1" s="1"/>
  <c r="AM9" i="1" l="1"/>
  <c r="AL8" i="1"/>
  <c r="AN8" i="1" s="1"/>
  <c r="AL9" i="1" l="1"/>
  <c r="AN9" i="1" s="1"/>
  <c r="AM10" i="1"/>
  <c r="AL10" i="1" l="1"/>
  <c r="AN10" i="1" s="1"/>
  <c r="AM11" i="1"/>
  <c r="AM12" i="1" l="1"/>
  <c r="AL11" i="1"/>
  <c r="AN11" i="1" s="1"/>
  <c r="AM13" i="1" l="1"/>
  <c r="AL12" i="1"/>
  <c r="AN12" i="1" s="1"/>
  <c r="AM14" i="1" l="1"/>
  <c r="AL13" i="1"/>
  <c r="AN13" i="1" s="1"/>
  <c r="AM15" i="1" l="1"/>
  <c r="AL14" i="1"/>
  <c r="AN14" i="1" s="1"/>
  <c r="AM16" i="1" l="1"/>
  <c r="AL15" i="1"/>
  <c r="AN15" i="1" s="1"/>
  <c r="AM17" i="1" l="1"/>
  <c r="AL16" i="1"/>
  <c r="AN16" i="1" s="1"/>
  <c r="AM18" i="1" l="1"/>
  <c r="AL17" i="1"/>
  <c r="AN17" i="1" s="1"/>
  <c r="AM19" i="1" l="1"/>
  <c r="AL18" i="1"/>
  <c r="AN18" i="1" s="1"/>
  <c r="AM20" i="1" l="1"/>
  <c r="AL19" i="1"/>
  <c r="AN19" i="1" s="1"/>
  <c r="AM21" i="1" l="1"/>
  <c r="AL20" i="1"/>
  <c r="AN20" i="1" s="1"/>
  <c r="AL21" i="1" l="1"/>
  <c r="AN21" i="1" s="1"/>
  <c r="AM22" i="1"/>
  <c r="AM23" i="1" l="1"/>
  <c r="AL22" i="1"/>
  <c r="AN22" i="1" s="1"/>
  <c r="AM24" i="1" l="1"/>
  <c r="AL23" i="1"/>
  <c r="AN23" i="1" s="1"/>
  <c r="AL24" i="1" l="1"/>
  <c r="AN24" i="1" s="1"/>
  <c r="AM25" i="1"/>
  <c r="AM26" i="1" l="1"/>
  <c r="AL25" i="1"/>
  <c r="AN25" i="1" s="1"/>
  <c r="AM27" i="1" l="1"/>
  <c r="AL26" i="1"/>
  <c r="AN26" i="1" s="1"/>
  <c r="AM28" i="1" l="1"/>
  <c r="AL27" i="1"/>
  <c r="AN27" i="1" s="1"/>
  <c r="AM29" i="1" l="1"/>
  <c r="AL28" i="1"/>
  <c r="AN28" i="1" s="1"/>
  <c r="AM30" i="1" l="1"/>
  <c r="AL29" i="1"/>
  <c r="AN29" i="1" s="1"/>
  <c r="AM31" i="1" l="1"/>
  <c r="AL30" i="1"/>
  <c r="AN30" i="1" s="1"/>
  <c r="AM32" i="1" l="1"/>
  <c r="AL31" i="1"/>
  <c r="AN31" i="1" s="1"/>
  <c r="AM33" i="1" l="1"/>
  <c r="AL32" i="1"/>
  <c r="AN32" i="1" s="1"/>
  <c r="AL33" i="1" l="1"/>
  <c r="AN33" i="1" s="1"/>
  <c r="AM34" i="1"/>
  <c r="AM35" i="1" l="1"/>
  <c r="AL34" i="1"/>
  <c r="AN34" i="1" s="1"/>
  <c r="AL35" i="1" l="1"/>
  <c r="AN35" i="1" s="1"/>
  <c r="AM36" i="1"/>
  <c r="AR6" i="1" l="1"/>
  <c r="AL36" i="1"/>
  <c r="AN36" i="1" s="1"/>
  <c r="AR7" i="1" l="1"/>
  <c r="AQ6" i="1"/>
  <c r="AS6" i="1" s="1"/>
  <c r="AR8" i="1" l="1"/>
  <c r="AQ7" i="1"/>
  <c r="AS7" i="1" s="1"/>
  <c r="AR9" i="1" l="1"/>
  <c r="AQ8" i="1"/>
  <c r="AS8" i="1" s="1"/>
  <c r="AR10" i="1" l="1"/>
  <c r="AQ9" i="1"/>
  <c r="AS9" i="1" s="1"/>
  <c r="AR11" i="1" l="1"/>
  <c r="AQ10" i="1"/>
  <c r="AS10" i="1" s="1"/>
  <c r="AR12" i="1" l="1"/>
  <c r="AQ11" i="1"/>
  <c r="AS11" i="1" s="1"/>
  <c r="AR13" i="1" l="1"/>
  <c r="AQ12" i="1"/>
  <c r="AS12" i="1" s="1"/>
  <c r="AR14" i="1" l="1"/>
  <c r="AQ13" i="1"/>
  <c r="AS13" i="1" s="1"/>
  <c r="AQ14" i="1" l="1"/>
  <c r="AS14" i="1" s="1"/>
  <c r="AR15" i="1"/>
  <c r="AR16" i="1" l="1"/>
  <c r="AQ15" i="1"/>
  <c r="AS15" i="1" s="1"/>
  <c r="AR17" i="1" l="1"/>
  <c r="AQ16" i="1"/>
  <c r="AS16" i="1" s="1"/>
  <c r="AR18" i="1" l="1"/>
  <c r="AQ17" i="1"/>
  <c r="AS17" i="1" s="1"/>
  <c r="AQ18" i="1" l="1"/>
  <c r="AS18" i="1" s="1"/>
  <c r="AR19" i="1"/>
  <c r="AR20" i="1" l="1"/>
  <c r="AQ19" i="1"/>
  <c r="AS19" i="1" s="1"/>
  <c r="AR21" i="1" l="1"/>
  <c r="AQ20" i="1"/>
  <c r="AS20" i="1" s="1"/>
  <c r="AR22" i="1" l="1"/>
  <c r="AQ21" i="1"/>
  <c r="AS21" i="1" s="1"/>
  <c r="AR23" i="1" l="1"/>
  <c r="AQ22" i="1"/>
  <c r="AS22" i="1" s="1"/>
  <c r="AR24" i="1" l="1"/>
  <c r="AQ23" i="1"/>
  <c r="AS23" i="1" s="1"/>
  <c r="AR25" i="1" l="1"/>
  <c r="AQ24" i="1"/>
  <c r="AS24" i="1" s="1"/>
  <c r="AR26" i="1" l="1"/>
  <c r="AQ25" i="1"/>
  <c r="AS25" i="1" s="1"/>
  <c r="AQ26" i="1" l="1"/>
  <c r="AS26" i="1" s="1"/>
  <c r="AR27" i="1"/>
  <c r="AR28" i="1" l="1"/>
  <c r="AQ27" i="1"/>
  <c r="AS27" i="1" s="1"/>
  <c r="AR29" i="1" l="1"/>
  <c r="AQ28" i="1"/>
  <c r="AS28" i="1" s="1"/>
  <c r="AQ29" i="1" l="1"/>
  <c r="AS29" i="1" s="1"/>
  <c r="AR30" i="1"/>
  <c r="AQ30" i="1" l="1"/>
  <c r="AS30" i="1" s="1"/>
  <c r="AR31" i="1"/>
  <c r="AR32" i="1" l="1"/>
  <c r="AQ31" i="1"/>
  <c r="AS31" i="1" s="1"/>
  <c r="AR33" i="1" l="1"/>
  <c r="AQ32" i="1"/>
  <c r="AS32" i="1" s="1"/>
  <c r="AR34" i="1" l="1"/>
  <c r="AQ33" i="1"/>
  <c r="AS33" i="1" s="1"/>
  <c r="AR35" i="1" l="1"/>
  <c r="AQ34" i="1"/>
  <c r="AS34" i="1" s="1"/>
  <c r="AQ35" i="1" l="1"/>
  <c r="AS35" i="1" s="1"/>
  <c r="AW6" i="1"/>
  <c r="AW7" i="1" l="1"/>
  <c r="AV6" i="1"/>
  <c r="AX6" i="1" s="1"/>
  <c r="AW8" i="1" l="1"/>
  <c r="AV7" i="1"/>
  <c r="AX7" i="1" s="1"/>
  <c r="AV8" i="1" l="1"/>
  <c r="AX8" i="1" s="1"/>
  <c r="AW9" i="1"/>
  <c r="AW10" i="1" l="1"/>
  <c r="AV9" i="1"/>
  <c r="AX9" i="1" s="1"/>
  <c r="AW11" i="1" l="1"/>
  <c r="AV10" i="1"/>
  <c r="AX10" i="1" s="1"/>
  <c r="AW12" i="1" l="1"/>
  <c r="AV11" i="1"/>
  <c r="AX11" i="1" s="1"/>
  <c r="AW13" i="1" l="1"/>
  <c r="AV12" i="1"/>
  <c r="AX12" i="1" s="1"/>
  <c r="AW14" i="1" l="1"/>
  <c r="AV13" i="1"/>
  <c r="AX13" i="1" s="1"/>
  <c r="AW15" i="1" l="1"/>
  <c r="AV14" i="1"/>
  <c r="AX14" i="1" s="1"/>
  <c r="AW16" i="1" l="1"/>
  <c r="AV15" i="1"/>
  <c r="AX15" i="1" s="1"/>
  <c r="AW17" i="1" l="1"/>
  <c r="AV16" i="1"/>
  <c r="AX16" i="1" s="1"/>
  <c r="AW18" i="1" l="1"/>
  <c r="AV17" i="1"/>
  <c r="AX17" i="1" s="1"/>
  <c r="AW19" i="1" l="1"/>
  <c r="AV18" i="1"/>
  <c r="AX18" i="1" s="1"/>
  <c r="AW20" i="1" l="1"/>
  <c r="AV19" i="1"/>
  <c r="AX19" i="1" s="1"/>
  <c r="AV20" i="1" l="1"/>
  <c r="AX20" i="1" s="1"/>
  <c r="AW21" i="1"/>
  <c r="AW22" i="1" l="1"/>
  <c r="AV21" i="1"/>
  <c r="AX21" i="1" s="1"/>
  <c r="AW23" i="1" l="1"/>
  <c r="AV22" i="1"/>
  <c r="AX22" i="1" s="1"/>
  <c r="AV23" i="1" l="1"/>
  <c r="AX23" i="1" s="1"/>
  <c r="AW24" i="1"/>
  <c r="AW25" i="1" l="1"/>
  <c r="AV24" i="1"/>
  <c r="AX24" i="1" s="1"/>
  <c r="AW26" i="1" l="1"/>
  <c r="AV25" i="1"/>
  <c r="AX25" i="1" s="1"/>
  <c r="AW27" i="1" l="1"/>
  <c r="AV26" i="1"/>
  <c r="AX26" i="1" s="1"/>
  <c r="AW28" i="1" l="1"/>
  <c r="AV27" i="1"/>
  <c r="AX27" i="1" s="1"/>
  <c r="AW29" i="1" l="1"/>
  <c r="AV28" i="1"/>
  <c r="AX28" i="1" s="1"/>
  <c r="AV29" i="1" l="1"/>
  <c r="AX29" i="1" s="1"/>
  <c r="AW30" i="1"/>
  <c r="AW31" i="1" l="1"/>
  <c r="AV30" i="1"/>
  <c r="AX30" i="1" s="1"/>
  <c r="AW32" i="1" l="1"/>
  <c r="AV31" i="1"/>
  <c r="AX31" i="1" s="1"/>
  <c r="AV32" i="1" l="1"/>
  <c r="AX32" i="1" s="1"/>
  <c r="AW33" i="1"/>
  <c r="AW34" i="1" l="1"/>
  <c r="AV33" i="1"/>
  <c r="AX33" i="1" s="1"/>
  <c r="AW35" i="1" l="1"/>
  <c r="AV34" i="1"/>
  <c r="AX34" i="1" s="1"/>
  <c r="AV35" i="1" l="1"/>
  <c r="AX35" i="1" s="1"/>
  <c r="AW36" i="1"/>
  <c r="BB6" i="1" l="1"/>
  <c r="AV36" i="1"/>
  <c r="AX36" i="1" s="1"/>
  <c r="BB7" i="1" l="1"/>
  <c r="BA6" i="1"/>
  <c r="BC6" i="1" s="1"/>
  <c r="BB8" i="1" l="1"/>
  <c r="BA7" i="1"/>
  <c r="BC7" i="1" s="1"/>
  <c r="BB9" i="1" l="1"/>
  <c r="BA8" i="1"/>
  <c r="BC8" i="1" s="1"/>
  <c r="BB10" i="1" l="1"/>
  <c r="BA9" i="1"/>
  <c r="BC9" i="1" s="1"/>
  <c r="BB11" i="1" l="1"/>
  <c r="BA10" i="1"/>
  <c r="BC10" i="1" s="1"/>
  <c r="BB12" i="1" l="1"/>
  <c r="BA11" i="1"/>
  <c r="BC11" i="1" s="1"/>
  <c r="BA12" i="1" l="1"/>
  <c r="BC12" i="1" s="1"/>
  <c r="BB13" i="1"/>
  <c r="BA13" i="1" l="1"/>
  <c r="BC13" i="1" s="1"/>
  <c r="BB14" i="1"/>
  <c r="BB15" i="1" l="1"/>
  <c r="BA14" i="1"/>
  <c r="BC14" i="1" s="1"/>
  <c r="BA15" i="1" l="1"/>
  <c r="BC15" i="1" s="1"/>
  <c r="BB16" i="1"/>
  <c r="BA16" i="1" l="1"/>
  <c r="BC16" i="1" s="1"/>
  <c r="BB17" i="1"/>
  <c r="BB18" i="1" l="1"/>
  <c r="BA17" i="1"/>
  <c r="BC17" i="1" s="1"/>
  <c r="BB19" i="1" l="1"/>
  <c r="BA18" i="1"/>
  <c r="BC18" i="1" s="1"/>
  <c r="BA19" i="1" l="1"/>
  <c r="BC19" i="1" s="1"/>
  <c r="BB20" i="1"/>
  <c r="BB21" i="1" l="1"/>
  <c r="BA20" i="1"/>
  <c r="BC20" i="1" s="1"/>
  <c r="BB22" i="1" l="1"/>
  <c r="BA21" i="1"/>
  <c r="BC21" i="1" s="1"/>
  <c r="BB23" i="1" l="1"/>
  <c r="BA22" i="1"/>
  <c r="BC22" i="1" s="1"/>
  <c r="BB24" i="1" l="1"/>
  <c r="BA23" i="1"/>
  <c r="BC23" i="1" s="1"/>
  <c r="BB25" i="1" l="1"/>
  <c r="BA24" i="1"/>
  <c r="BC24" i="1" s="1"/>
  <c r="BA25" i="1" l="1"/>
  <c r="BC25" i="1" s="1"/>
  <c r="BB26" i="1"/>
  <c r="BA26" i="1" l="1"/>
  <c r="BC26" i="1" s="1"/>
  <c r="BB27" i="1"/>
  <c r="BB28" i="1" l="1"/>
  <c r="BA27" i="1"/>
  <c r="BC27" i="1" s="1"/>
  <c r="BA28" i="1" l="1"/>
  <c r="BC28" i="1" s="1"/>
  <c r="BB29" i="1"/>
  <c r="BB30" i="1" l="1"/>
  <c r="BA29" i="1"/>
  <c r="BC29" i="1" s="1"/>
  <c r="BB31" i="1" l="1"/>
  <c r="BA30" i="1"/>
  <c r="BC30" i="1" s="1"/>
  <c r="BA31" i="1" l="1"/>
  <c r="BC31" i="1" s="1"/>
  <c r="BB32" i="1"/>
  <c r="BA32" i="1" l="1"/>
  <c r="BC32" i="1" s="1"/>
  <c r="BB33" i="1"/>
  <c r="BB34" i="1" l="1"/>
  <c r="BA33" i="1"/>
  <c r="BC33" i="1" s="1"/>
  <c r="BA34" i="1" l="1"/>
  <c r="BC34" i="1" s="1"/>
  <c r="BB35" i="1"/>
  <c r="BA35" i="1" l="1"/>
  <c r="BC35" i="1" s="1"/>
  <c r="BG6" i="1"/>
  <c r="BG7" i="1" l="1"/>
  <c r="BF6" i="1"/>
  <c r="BH6" i="1" s="1"/>
  <c r="BG8" i="1" l="1"/>
  <c r="BF7" i="1"/>
  <c r="BH7" i="1" s="1"/>
  <c r="BF8" i="1" l="1"/>
  <c r="BH8" i="1" s="1"/>
  <c r="BG9" i="1"/>
  <c r="BF9" i="1" l="1"/>
  <c r="BH9" i="1" s="1"/>
  <c r="BG10" i="1"/>
  <c r="BF10" i="1" l="1"/>
  <c r="BH10" i="1" s="1"/>
  <c r="BG11" i="1"/>
  <c r="BF11" i="1" l="1"/>
  <c r="BH11" i="1" s="1"/>
  <c r="BG12" i="1"/>
  <c r="BF12" i="1" l="1"/>
  <c r="BH12" i="1" s="1"/>
  <c r="BG13" i="1"/>
  <c r="BF13" i="1" l="1"/>
  <c r="BH13" i="1" s="1"/>
  <c r="BG14" i="1"/>
  <c r="BG15" i="1" l="1"/>
  <c r="BF14" i="1"/>
  <c r="BH14" i="1" s="1"/>
  <c r="BF15" i="1" l="1"/>
  <c r="BH15" i="1" s="1"/>
  <c r="BG16" i="1"/>
  <c r="BF16" i="1" l="1"/>
  <c r="BH16" i="1" s="1"/>
  <c r="BG17" i="1"/>
  <c r="BG18" i="1" l="1"/>
  <c r="BF17" i="1"/>
  <c r="BH17" i="1" s="1"/>
  <c r="BG19" i="1" l="1"/>
  <c r="BF18" i="1"/>
  <c r="BH18" i="1" s="1"/>
  <c r="BF19" i="1" l="1"/>
  <c r="BH19" i="1" s="1"/>
  <c r="BG20" i="1"/>
  <c r="BF20" i="1" l="1"/>
  <c r="BH20" i="1" s="1"/>
  <c r="BG21" i="1"/>
  <c r="BG22" i="1" l="1"/>
  <c r="BF21" i="1"/>
  <c r="BH21" i="1" s="1"/>
  <c r="BF22" i="1" l="1"/>
  <c r="BH22" i="1" s="1"/>
  <c r="BG23" i="1"/>
  <c r="BG24" i="1" l="1"/>
  <c r="BF23" i="1"/>
  <c r="BH23" i="1" s="1"/>
  <c r="BG25" i="1" l="1"/>
  <c r="BF24" i="1"/>
  <c r="BH24" i="1" s="1"/>
  <c r="BG26" i="1" l="1"/>
  <c r="BF25" i="1"/>
  <c r="BH25" i="1" s="1"/>
  <c r="BG27" i="1" l="1"/>
  <c r="BF26" i="1"/>
  <c r="BH26" i="1" s="1"/>
  <c r="BG28" i="1" l="1"/>
  <c r="BF27" i="1"/>
  <c r="BH27" i="1" s="1"/>
  <c r="BF28" i="1" l="1"/>
  <c r="BH28" i="1" s="1"/>
  <c r="BG29" i="1"/>
  <c r="BG30" i="1" l="1"/>
  <c r="BF29" i="1"/>
  <c r="BH29" i="1" s="1"/>
  <c r="BF30" i="1" l="1"/>
  <c r="BH30" i="1" s="1"/>
  <c r="BG31" i="1"/>
  <c r="BF31" i="1" l="1"/>
  <c r="BH31" i="1" s="1"/>
  <c r="BL31" i="1" s="1"/>
  <c r="BG32" i="1"/>
  <c r="BF32" i="1" l="1"/>
  <c r="BH32" i="1" s="1"/>
  <c r="BL32" i="1" s="1"/>
  <c r="BG33" i="1"/>
  <c r="BF33" i="1" l="1"/>
  <c r="BH33" i="1" s="1"/>
  <c r="BL33" i="1" s="1"/>
  <c r="BG34" i="1"/>
  <c r="BG35" i="1" l="1"/>
  <c r="BF34" i="1"/>
  <c r="BH34" i="1" s="1"/>
  <c r="BK34" i="1" s="1"/>
  <c r="BL34" i="1" s="1"/>
  <c r="BG36" i="1" l="1"/>
  <c r="BF36" i="1" s="1"/>
  <c r="BH36" i="1" s="1"/>
  <c r="BK36" i="1" s="1"/>
  <c r="BL36" i="1" s="1"/>
  <c r="BF35" i="1"/>
  <c r="BH35" i="1" s="1"/>
  <c r="BK35" i="1" s="1"/>
  <c r="BL35" i="1" s="1"/>
</calcChain>
</file>

<file path=xl/sharedStrings.xml><?xml version="1.0" encoding="utf-8"?>
<sst xmlns="http://schemas.openxmlformats.org/spreadsheetml/2006/main" count="113" uniqueCount="90">
  <si>
    <t>Kalenderjaar:</t>
  </si>
  <si>
    <t>jan</t>
  </si>
  <si>
    <t>dec</t>
  </si>
  <si>
    <t>feb</t>
  </si>
  <si>
    <t>mrt</t>
  </si>
  <si>
    <t>apr</t>
  </si>
  <si>
    <t>mei</t>
  </si>
  <si>
    <t>juni</t>
  </si>
  <si>
    <t>juli</t>
  </si>
  <si>
    <t>aug</t>
  </si>
  <si>
    <t>sep</t>
  </si>
  <si>
    <t>okt</t>
  </si>
  <si>
    <t>nov</t>
  </si>
  <si>
    <t>ma</t>
  </si>
  <si>
    <t>di</t>
  </si>
  <si>
    <t>wo</t>
  </si>
  <si>
    <t>do</t>
  </si>
  <si>
    <t>vr</t>
  </si>
  <si>
    <t>za</t>
  </si>
  <si>
    <t>zo</t>
  </si>
  <si>
    <t xml:space="preserve"> &lt;&lt;  Tik hier het jaartal in</t>
  </si>
  <si>
    <t>www.computerprive.nl</t>
  </si>
  <si>
    <t>Gecontroleerd jaar 2005 t/m 2025</t>
  </si>
  <si>
    <t>Incl. vorig jaar en volgend jaar.</t>
  </si>
  <si>
    <t>uren</t>
  </si>
  <si>
    <t xml:space="preserve">Het is vandaag: </t>
  </si>
  <si>
    <t xml:space="preserve">Naam werknemer: </t>
  </si>
  <si>
    <t>Jan van der Linden</t>
  </si>
  <si>
    <t>Totalen per maand</t>
  </si>
  <si>
    <t>jun</t>
  </si>
  <si>
    <t>jul</t>
  </si>
  <si>
    <t>Totaal 12 maanden</t>
  </si>
  <si>
    <t>Instellen van het aantal vakantiedagen per jaar</t>
  </si>
  <si>
    <t>1.  Tik onderaan de vakantiekaart achter de tekst:</t>
  </si>
  <si>
    <t>Het invullen van de opgenomen dagen (uren) op de Vakantiekaart</t>
  </si>
  <si>
    <t>Voorbeeld:</t>
  </si>
  <si>
    <t>Indien u een 8 urige werkdag heeft, tikt u wanneer u een hele dag opneemt</t>
  </si>
  <si>
    <t>Maar u kunt ook minder uren invullen wanneer u niet een hele dag opneemt.</t>
  </si>
  <si>
    <t>Bijvoorbeeld: Vier en een halve uur:  4,5</t>
  </si>
  <si>
    <t>6 uur en een kwartier:  6,25   (6 1/4 uur)   enz.</t>
  </si>
  <si>
    <t>Het plannen van uw zomer (of winter) vakantie</t>
  </si>
  <si>
    <t>(uren) u in de rest van het jaar nog opnemen kunt.</t>
  </si>
  <si>
    <t>In week 1:  Tik bij ma t/m vr in:  5x   een 8</t>
  </si>
  <si>
    <t>In week 2:  Tik bij ma t/m vr in:  5x   een 8</t>
  </si>
  <si>
    <t>U gaat in de maand juli twee weken met vakantie.</t>
  </si>
  <si>
    <t>Dan vult u (bij een 8 urige werkdag) in:</t>
  </si>
  <si>
    <t xml:space="preserve">Aantal vrije dagen per jaar: </t>
  </si>
  <si>
    <t>Overgehouden dagen vorig jaar:</t>
  </si>
  <si>
    <t xml:space="preserve">     dan vult u natuurlijk uw situatie aan uren in.</t>
  </si>
  <si>
    <r>
      <t xml:space="preserve">     Indien u per dag een </t>
    </r>
    <r>
      <rPr>
        <b/>
        <sz val="10"/>
        <rFont val="Arial"/>
        <family val="2"/>
      </rPr>
      <t>gelijk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aantal</t>
    </r>
    <r>
      <rPr>
        <sz val="10"/>
        <rFont val="Arial"/>
        <family val="2"/>
      </rPr>
      <t xml:space="preserve"> uren </t>
    </r>
    <r>
      <rPr>
        <b/>
        <sz val="10"/>
        <rFont val="Arial"/>
        <family val="2"/>
      </rPr>
      <t>minder</t>
    </r>
    <r>
      <rPr>
        <sz val="10"/>
        <rFont val="Arial"/>
        <family val="2"/>
      </rPr>
      <t xml:space="preserve"> werkt,</t>
    </r>
  </si>
  <si>
    <r>
      <t xml:space="preserve">     </t>
    </r>
    <r>
      <rPr>
        <b/>
        <sz val="10"/>
        <rFont val="Arial"/>
        <family val="2"/>
      </rPr>
      <t>Bijvoorbeeld:</t>
    </r>
    <r>
      <rPr>
        <sz val="10"/>
        <rFont val="Arial"/>
        <family val="2"/>
      </rPr>
      <t xml:space="preserve"> U werkt maar 4,5 uur per dag, dan vult u in: 4,5</t>
    </r>
  </si>
  <si>
    <r>
      <t xml:space="preserve">     uren in. Dit aantal is door het bedrijf bepaald en </t>
    </r>
    <r>
      <rPr>
        <b/>
        <sz val="10"/>
        <rFont val="Arial"/>
        <family val="2"/>
      </rPr>
      <t>moet</t>
    </r>
    <r>
      <rPr>
        <sz val="10"/>
        <rFont val="Arial"/>
        <family val="2"/>
      </rPr>
      <t xml:space="preserve"> u invullen!</t>
    </r>
  </si>
  <si>
    <t>het aantal uren 8 in. Bij een  8 1/2  urige werkdag vult u in: 8,5</t>
  </si>
  <si>
    <t>Vaste vrije dagen (Feestdagen)</t>
  </si>
  <si>
    <t>Bepaalde vrije dagen en feestdagen zoals nieuwjaarsdag, Kerstdagen enz.</t>
  </si>
  <si>
    <t>behoren tot de vrije dagen die niet van uw aantal vrije dagen worden afgetrokken.</t>
  </si>
  <si>
    <r>
      <t>In de</t>
    </r>
    <r>
      <rPr>
        <b/>
        <sz val="10"/>
        <rFont val="Arial"/>
        <family val="2"/>
      </rPr>
      <t xml:space="preserve"> lichtgrijze vakjes</t>
    </r>
    <r>
      <rPr>
        <sz val="10"/>
        <rFont val="Arial"/>
        <family val="2"/>
      </rPr>
      <t xml:space="preserve"> wordt het aantal opgenomen </t>
    </r>
    <r>
      <rPr>
        <b/>
        <sz val="10"/>
        <rFont val="Arial"/>
        <family val="2"/>
      </rPr>
      <t>uren per dag</t>
    </r>
    <r>
      <rPr>
        <sz val="10"/>
        <rFont val="Arial"/>
        <family val="2"/>
      </rPr>
      <t xml:space="preserve"> ingevuld.</t>
    </r>
  </si>
  <si>
    <r>
      <t>U moet dus het aantal uren (</t>
    </r>
    <r>
      <rPr>
        <b/>
        <sz val="10"/>
        <rFont val="Arial"/>
        <family val="2"/>
      </rPr>
      <t>niet dagen</t>
    </r>
    <r>
      <rPr>
        <sz val="10"/>
        <rFont val="Arial"/>
        <family val="2"/>
      </rPr>
      <t xml:space="preserve">) invullen. Het vakje wordt hierdoor </t>
    </r>
    <r>
      <rPr>
        <b/>
        <sz val="10"/>
        <rFont val="Arial"/>
        <family val="2"/>
      </rPr>
      <t>rood.</t>
    </r>
  </si>
  <si>
    <r>
      <t xml:space="preserve">Voor die dagen tik u </t>
    </r>
    <r>
      <rPr>
        <b/>
        <sz val="10"/>
        <rFont val="Arial"/>
        <family val="2"/>
      </rPr>
      <t>een kleine letter  v</t>
    </r>
    <r>
      <rPr>
        <sz val="10"/>
        <rFont val="Arial"/>
        <family val="2"/>
      </rPr>
      <t xml:space="preserve">  in. Dus </t>
    </r>
    <r>
      <rPr>
        <b/>
        <sz val="10"/>
        <rFont val="Arial"/>
        <family val="2"/>
      </rPr>
      <t>niet</t>
    </r>
    <r>
      <rPr>
        <sz val="10"/>
        <rFont val="Arial"/>
        <family val="2"/>
      </rPr>
      <t xml:space="preserve"> het aantal </t>
    </r>
    <r>
      <rPr>
        <b/>
        <sz val="10"/>
        <rFont val="Arial"/>
        <family val="2"/>
      </rPr>
      <t>uren</t>
    </r>
    <r>
      <rPr>
        <sz val="10"/>
        <rFont val="Arial"/>
        <family val="2"/>
      </rPr>
      <t xml:space="preserve"> invullen!</t>
    </r>
  </si>
  <si>
    <r>
      <t xml:space="preserve">Na dat u een </t>
    </r>
    <r>
      <rPr>
        <b/>
        <sz val="10"/>
        <rFont val="Arial"/>
        <family val="2"/>
      </rPr>
      <t>kleine letter v</t>
    </r>
    <r>
      <rPr>
        <sz val="10"/>
        <rFont val="Arial"/>
        <family val="2"/>
      </rPr>
      <t xml:space="preserve"> intikt krijgt het vakje een </t>
    </r>
    <r>
      <rPr>
        <b/>
        <sz val="10"/>
        <rFont val="Arial"/>
        <family val="2"/>
      </rPr>
      <t>blauwe</t>
    </r>
    <r>
      <rPr>
        <sz val="10"/>
        <rFont val="Arial"/>
        <family val="2"/>
      </rPr>
      <t xml:space="preserve"> kleur.</t>
    </r>
  </si>
  <si>
    <r>
      <t xml:space="preserve">2.  Tik </t>
    </r>
    <r>
      <rPr>
        <b/>
        <sz val="10"/>
        <rFont val="Arial"/>
        <family val="2"/>
      </rPr>
      <t xml:space="preserve">rechts bovenaan </t>
    </r>
    <r>
      <rPr>
        <sz val="10"/>
        <rFont val="Arial"/>
        <family val="2"/>
      </rPr>
      <t>de</t>
    </r>
    <r>
      <rPr>
        <b/>
        <sz val="10"/>
        <rFont val="Arial"/>
        <family val="2"/>
      </rPr>
      <t xml:space="preserve"> naam</t>
    </r>
    <r>
      <rPr>
        <sz val="10"/>
        <rFont val="Arial"/>
        <family val="2"/>
      </rPr>
      <t xml:space="preserve"> van de persoon in.</t>
    </r>
  </si>
  <si>
    <t>U kunt ook uw komende geplande vakantie invullen. (Plannen)</t>
  </si>
  <si>
    <t>Er wordt dan rekening mee gehouden hoeveel dagen</t>
  </si>
  <si>
    <t>Aantekeningen</t>
  </si>
  <si>
    <r>
      <t xml:space="preserve">Aantal extra </t>
    </r>
    <r>
      <rPr>
        <b/>
        <i/>
        <u/>
        <sz val="10"/>
        <color theme="8" tint="-0.499984740745262"/>
        <rFont val="Arial"/>
        <family val="2"/>
      </rPr>
      <t>vrije uren</t>
    </r>
    <r>
      <rPr>
        <b/>
        <i/>
        <sz val="10"/>
        <color theme="8" tint="-0.499984740745262"/>
        <rFont val="Arial"/>
        <family val="2"/>
      </rPr>
      <t xml:space="preserve"> dit jaar:</t>
    </r>
  </si>
  <si>
    <t>Totaal aantal vrije uren</t>
  </si>
  <si>
    <t>dit jaar</t>
  </si>
  <si>
    <t xml:space="preserve"> &gt;&gt;</t>
  </si>
  <si>
    <t xml:space="preserve"> &gt;</t>
  </si>
  <si>
    <t>Geplande uren(vak)</t>
  </si>
  <si>
    <t>+ opgenomen uren</t>
  </si>
  <si>
    <t>Nog over aantal</t>
  </si>
  <si>
    <t>vrije uren</t>
  </si>
  <si>
    <t xml:space="preserve">volgens het bedrijf: </t>
  </si>
  <si>
    <t xml:space="preserve">     opname nog heeft overgehouden.</t>
  </si>
  <si>
    <t xml:space="preserve">     het aantal vrije dagen in dat u in het vorige jaar hebt overgehouden.</t>
  </si>
  <si>
    <r>
      <t xml:space="preserve">     "Aantal vrije dagen dit jaar"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het aantal vrije dagen in.</t>
    </r>
  </si>
  <si>
    <r>
      <t>2.  Tik achter de tekst</t>
    </r>
    <r>
      <rPr>
        <b/>
        <i/>
        <sz val="10"/>
        <rFont val="Arial"/>
        <family val="2"/>
      </rPr>
      <t xml:space="preserve"> "Overgehouden dagen vorig jaar" </t>
    </r>
  </si>
  <si>
    <r>
      <t xml:space="preserve">Aantal </t>
    </r>
    <r>
      <rPr>
        <b/>
        <i/>
        <u/>
        <sz val="10"/>
        <color theme="8" tint="-0.499984740745262"/>
        <rFont val="Arial"/>
        <family val="2"/>
      </rPr>
      <t>werkuren</t>
    </r>
    <r>
      <rPr>
        <b/>
        <i/>
        <sz val="10"/>
        <color theme="8" tint="-0.499984740745262"/>
        <rFont val="Arial"/>
        <family val="2"/>
      </rPr>
      <t xml:space="preserve"> per dag</t>
    </r>
  </si>
  <si>
    <t>Website - Feestdagen</t>
  </si>
  <si>
    <r>
      <t xml:space="preserve">3   Tik achter </t>
    </r>
    <r>
      <rPr>
        <b/>
        <i/>
        <sz val="10"/>
        <rFont val="Arial"/>
        <family val="2"/>
      </rPr>
      <t>"Aantal extra vrije uren"</t>
    </r>
    <r>
      <rPr>
        <sz val="10"/>
        <rFont val="Arial"/>
        <family val="2"/>
      </rPr>
      <t xml:space="preserve"> de eventuele extra vrije uren in.</t>
    </r>
  </si>
  <si>
    <r>
      <t xml:space="preserve">1.  Tik </t>
    </r>
    <r>
      <rPr>
        <b/>
        <sz val="10"/>
        <rFont val="Arial"/>
        <family val="2"/>
      </rPr>
      <t>links bovenaan</t>
    </r>
    <r>
      <rPr>
        <sz val="10"/>
        <rFont val="Arial"/>
        <family val="2"/>
      </rPr>
      <t xml:space="preserve"> op de Vakantiekaart het</t>
    </r>
    <r>
      <rPr>
        <b/>
        <sz val="10"/>
        <rFont val="Arial"/>
        <family val="2"/>
      </rPr>
      <t xml:space="preserve"> huidige jaartal</t>
    </r>
    <r>
      <rPr>
        <sz val="10"/>
        <rFont val="Arial"/>
        <family val="2"/>
      </rPr>
      <t xml:space="preserve"> in.</t>
    </r>
  </si>
  <si>
    <r>
      <t xml:space="preserve">4.  Tik achter de tekst </t>
    </r>
    <r>
      <rPr>
        <b/>
        <i/>
        <sz val="10"/>
        <rFont val="Arial"/>
        <family val="2"/>
      </rPr>
      <t>"Aantal werkuren per dag"</t>
    </r>
    <r>
      <rPr>
        <sz val="10"/>
        <rFont val="Arial"/>
        <family val="2"/>
      </rPr>
      <t xml:space="preserve"> het aantal</t>
    </r>
  </si>
  <si>
    <r>
      <t xml:space="preserve">5.  Aan de </t>
    </r>
    <r>
      <rPr>
        <b/>
        <sz val="10"/>
        <rFont val="Arial"/>
        <family val="2"/>
      </rPr>
      <t>rechterkant</t>
    </r>
    <r>
      <rPr>
        <sz val="10"/>
        <rFont val="Arial"/>
        <family val="2"/>
      </rPr>
      <t xml:space="preserve"> wordt bijgehouden hoeveel vrije uren u na</t>
    </r>
  </si>
  <si>
    <t>© Computerprive</t>
  </si>
  <si>
    <t>Handleiding Vakantie-Snipperdagen-Kaart</t>
  </si>
  <si>
    <r>
      <rPr>
        <b/>
        <sz val="16"/>
        <color rgb="FFFF0000"/>
        <rFont val="Arial"/>
        <family val="2"/>
      </rPr>
      <t>== DEMO ==</t>
    </r>
    <r>
      <rPr>
        <b/>
        <sz val="16"/>
        <rFont val="Arial"/>
        <family val="2"/>
      </rPr>
      <t xml:space="preserve">   Vakantiekaart  </t>
    </r>
  </si>
  <si>
    <t>In deze DEMO versie kunt u alleen voor de maanden januari</t>
  </si>
  <si>
    <t>en februari de uren invullen. De andere maanden zijn beveiligd.</t>
  </si>
  <si>
    <t>Het jaar staat vast ingesteld op 2016 en kunt u niet wijzigen.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</si>
</sst>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"/>
    <numFmt numFmtId="165" formatCode="[$-413]d\ mmmm\ yyyy;@"/>
    <numFmt numFmtId="166" formatCode="0.00_ ;[Red]\-0.00\ "/>
    <numFmt numFmtId="167" formatCode="0.0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11"/>
      <color indexed="23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0"/>
      <color theme="1" tint="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9"/>
      <color theme="1" tint="0.249977111117893"/>
      <name val="Arial"/>
      <family val="2"/>
    </font>
    <font>
      <b/>
      <sz val="10"/>
      <color theme="8" tint="-0.499984740745262"/>
      <name val="Arial"/>
      <family val="2"/>
    </font>
    <font>
      <b/>
      <sz val="11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i/>
      <sz val="10"/>
      <name val="Arial"/>
      <family val="2"/>
    </font>
    <font>
      <b/>
      <i/>
      <u/>
      <sz val="10"/>
      <color theme="8" tint="-0.499984740745262"/>
      <name val="Arial"/>
      <family val="2"/>
    </font>
    <font>
      <i/>
      <sz val="9"/>
      <name val="Arial"/>
      <family val="2"/>
    </font>
    <font>
      <b/>
      <i/>
      <sz val="11"/>
      <name val="Arial"/>
      <family val="2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131BB3"/>
      <name val="Arial"/>
      <family val="2"/>
    </font>
    <font>
      <b/>
      <i/>
      <sz val="10"/>
      <color rgb="FF131BB3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b/>
      <sz val="8"/>
      <color theme="4" tint="-0.249977111117893"/>
      <name val="Arial"/>
      <family val="2"/>
    </font>
    <font>
      <b/>
      <i/>
      <sz val="10"/>
      <color theme="4" tint="-0.249977111117893"/>
      <name val="Arial"/>
      <family val="2"/>
    </font>
    <font>
      <b/>
      <sz val="16"/>
      <color rgb="FFFF0000"/>
      <name val="Arial"/>
      <family val="2"/>
    </font>
    <font>
      <i/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10" fillId="2" borderId="0" xfId="0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2" fillId="2" borderId="8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0" fontId="4" fillId="5" borderId="9" xfId="0" applyFont="1" applyFill="1" applyBorder="1" applyProtection="1">
      <protection hidden="1"/>
    </xf>
    <xf numFmtId="164" fontId="3" fillId="5" borderId="10" xfId="0" applyNumberFormat="1" applyFont="1" applyFill="1" applyBorder="1" applyProtection="1">
      <protection hidden="1"/>
    </xf>
    <xf numFmtId="0" fontId="4" fillId="5" borderId="11" xfId="0" applyFont="1" applyFill="1" applyBorder="1" applyProtection="1">
      <protection hidden="1"/>
    </xf>
    <xf numFmtId="164" fontId="3" fillId="5" borderId="12" xfId="0" applyNumberFormat="1" applyFont="1" applyFill="1" applyBorder="1" applyProtection="1">
      <protection hidden="1"/>
    </xf>
    <xf numFmtId="0" fontId="4" fillId="5" borderId="13" xfId="0" applyFont="1" applyFill="1" applyBorder="1" applyProtection="1">
      <protection hidden="1"/>
    </xf>
    <xf numFmtId="164" fontId="3" fillId="5" borderId="14" xfId="0" applyNumberFormat="1" applyFont="1" applyFill="1" applyBorder="1" applyProtection="1">
      <protection hidden="1"/>
    </xf>
    <xf numFmtId="0" fontId="0" fillId="6" borderId="0" xfId="0" applyFill="1" applyProtection="1">
      <protection hidden="1"/>
    </xf>
    <xf numFmtId="0" fontId="12" fillId="2" borderId="15" xfId="0" applyFont="1" applyFill="1" applyBorder="1" applyProtection="1"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13" fillId="5" borderId="9" xfId="0" applyFont="1" applyFill="1" applyBorder="1" applyProtection="1">
      <protection hidden="1"/>
    </xf>
    <xf numFmtId="0" fontId="13" fillId="5" borderId="11" xfId="0" applyFont="1" applyFill="1" applyBorder="1" applyProtection="1">
      <protection hidden="1"/>
    </xf>
    <xf numFmtId="0" fontId="13" fillId="5" borderId="13" xfId="0" applyFont="1" applyFill="1" applyBorder="1" applyProtection="1">
      <protection hidden="1"/>
    </xf>
    <xf numFmtId="0" fontId="14" fillId="0" borderId="0" xfId="0" applyFont="1" applyFill="1" applyProtection="1">
      <protection hidden="1"/>
    </xf>
    <xf numFmtId="0" fontId="15" fillId="6" borderId="0" xfId="0" applyFont="1" applyFill="1" applyBorder="1" applyAlignment="1" applyProtection="1">
      <protection hidden="1"/>
    </xf>
    <xf numFmtId="0" fontId="0" fillId="9" borderId="0" xfId="0" applyFill="1" applyBorder="1" applyAlignment="1" applyProtection="1">
      <protection hidden="1"/>
    </xf>
    <xf numFmtId="0" fontId="0" fillId="6" borderId="0" xfId="0" applyFill="1" applyBorder="1" applyProtection="1">
      <protection hidden="1"/>
    </xf>
    <xf numFmtId="0" fontId="15" fillId="2" borderId="0" xfId="0" applyFont="1" applyFill="1" applyBorder="1" applyAlignment="1" applyProtection="1">
      <protection hidden="1"/>
    </xf>
    <xf numFmtId="0" fontId="18" fillId="2" borderId="0" xfId="0" applyFont="1" applyFill="1" applyBorder="1" applyProtection="1">
      <protection hidden="1"/>
    </xf>
    <xf numFmtId="0" fontId="19" fillId="2" borderId="0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right"/>
      <protection hidden="1"/>
    </xf>
    <xf numFmtId="166" fontId="16" fillId="4" borderId="8" xfId="0" applyNumberFormat="1" applyFont="1" applyFill="1" applyBorder="1" applyAlignment="1" applyProtection="1">
      <alignment horizontal="right"/>
      <protection locked="0"/>
    </xf>
    <xf numFmtId="0" fontId="0" fillId="10" borderId="0" xfId="0" applyFill="1" applyBorder="1" applyProtection="1">
      <protection hidden="1"/>
    </xf>
    <xf numFmtId="0" fontId="0" fillId="9" borderId="0" xfId="0" applyFill="1" applyBorder="1" applyProtection="1">
      <protection hidden="1"/>
    </xf>
    <xf numFmtId="0" fontId="14" fillId="10" borderId="0" xfId="0" applyFont="1" applyFill="1" applyBorder="1" applyAlignment="1" applyProtection="1">
      <protection hidden="1"/>
    </xf>
    <xf numFmtId="0" fontId="14" fillId="10" borderId="0" xfId="0" applyFont="1" applyFill="1" applyBorder="1" applyProtection="1">
      <protection hidden="1"/>
    </xf>
    <xf numFmtId="0" fontId="14" fillId="9" borderId="22" xfId="0" applyFont="1" applyFill="1" applyBorder="1" applyProtection="1">
      <protection hidden="1"/>
    </xf>
    <xf numFmtId="0" fontId="0" fillId="11" borderId="0" xfId="0" applyFill="1" applyProtection="1">
      <protection hidden="1"/>
    </xf>
    <xf numFmtId="165" fontId="3" fillId="11" borderId="0" xfId="0" applyNumberFormat="1" applyFont="1" applyFill="1" applyAlignment="1" applyProtection="1">
      <alignment vertical="center"/>
      <protection hidden="1"/>
    </xf>
    <xf numFmtId="165" fontId="21" fillId="11" borderId="0" xfId="0" applyNumberFormat="1" applyFont="1" applyFill="1" applyAlignment="1" applyProtection="1">
      <alignment vertical="center"/>
      <protection hidden="1"/>
    </xf>
    <xf numFmtId="0" fontId="9" fillId="11" borderId="0" xfId="0" applyFont="1" applyFill="1" applyAlignment="1" applyProtection="1">
      <alignment vertical="center"/>
      <protection hidden="1"/>
    </xf>
    <xf numFmtId="0" fontId="0" fillId="11" borderId="0" xfId="0" applyFill="1" applyAlignment="1" applyProtection="1">
      <protection hidden="1"/>
    </xf>
    <xf numFmtId="0" fontId="22" fillId="11" borderId="0" xfId="0" applyFont="1" applyFill="1" applyAlignment="1" applyProtection="1">
      <alignment horizontal="right"/>
      <protection hidden="1"/>
    </xf>
    <xf numFmtId="0" fontId="0" fillId="11" borderId="1" xfId="0" applyFill="1" applyBorder="1" applyAlignment="1" applyProtection="1">
      <protection hidden="1"/>
    </xf>
    <xf numFmtId="165" fontId="3" fillId="11" borderId="1" xfId="0" applyNumberFormat="1" applyFont="1" applyFill="1" applyBorder="1" applyAlignment="1" applyProtection="1">
      <alignment vertical="center"/>
      <protection hidden="1"/>
    </xf>
    <xf numFmtId="0" fontId="9" fillId="11" borderId="1" xfId="0" applyFont="1" applyFill="1" applyBorder="1" applyAlignment="1" applyProtection="1">
      <alignment vertical="center"/>
      <protection hidden="1"/>
    </xf>
    <xf numFmtId="0" fontId="0" fillId="11" borderId="6" xfId="0" applyFill="1" applyBorder="1" applyAlignment="1" applyProtection="1">
      <alignment horizontal="center"/>
      <protection hidden="1"/>
    </xf>
    <xf numFmtId="0" fontId="6" fillId="11" borderId="1" xfId="0" applyFont="1" applyFill="1" applyBorder="1" applyAlignment="1" applyProtection="1">
      <alignment vertical="center"/>
      <protection hidden="1"/>
    </xf>
    <xf numFmtId="0" fontId="0" fillId="11" borderId="18" xfId="0" applyFill="1" applyBorder="1" applyProtection="1">
      <protection hidden="1"/>
    </xf>
    <xf numFmtId="0" fontId="0" fillId="11" borderId="19" xfId="0" applyFill="1" applyBorder="1" applyProtection="1">
      <protection hidden="1"/>
    </xf>
    <xf numFmtId="0" fontId="15" fillId="11" borderId="19" xfId="0" applyFont="1" applyFill="1" applyBorder="1" applyAlignment="1" applyProtection="1">
      <protection hidden="1"/>
    </xf>
    <xf numFmtId="0" fontId="0" fillId="11" borderId="20" xfId="0" applyFill="1" applyBorder="1" applyProtection="1">
      <protection hidden="1"/>
    </xf>
    <xf numFmtId="0" fontId="0" fillId="11" borderId="23" xfId="0" applyFill="1" applyBorder="1" applyProtection="1">
      <protection hidden="1"/>
    </xf>
    <xf numFmtId="0" fontId="0" fillId="11" borderId="24" xfId="0" applyFill="1" applyBorder="1" applyProtection="1">
      <protection hidden="1"/>
    </xf>
    <xf numFmtId="0" fontId="0" fillId="11" borderId="25" xfId="0" applyFill="1" applyBorder="1" applyProtection="1">
      <protection hidden="1"/>
    </xf>
    <xf numFmtId="0" fontId="15" fillId="9" borderId="0" xfId="0" applyFont="1" applyFill="1" applyBorder="1" applyAlignment="1" applyProtection="1">
      <protection hidden="1"/>
    </xf>
    <xf numFmtId="0" fontId="14" fillId="9" borderId="0" xfId="0" applyFont="1" applyFill="1" applyBorder="1" applyAlignment="1" applyProtection="1">
      <protection hidden="1"/>
    </xf>
    <xf numFmtId="0" fontId="25" fillId="9" borderId="0" xfId="0" applyFont="1" applyFill="1" applyBorder="1" applyProtection="1">
      <protection hidden="1"/>
    </xf>
    <xf numFmtId="0" fontId="20" fillId="2" borderId="0" xfId="0" applyFont="1" applyFill="1" applyBorder="1" applyProtection="1">
      <protection hidden="1"/>
    </xf>
    <xf numFmtId="0" fontId="3" fillId="10" borderId="0" xfId="0" applyFont="1" applyFill="1" applyBorder="1" applyProtection="1">
      <protection hidden="1"/>
    </xf>
    <xf numFmtId="0" fontId="0" fillId="10" borderId="0" xfId="0" applyFill="1" applyProtection="1">
      <protection hidden="1"/>
    </xf>
    <xf numFmtId="0" fontId="22" fillId="10" borderId="0" xfId="0" applyFont="1" applyFill="1" applyBorder="1" applyProtection="1">
      <protection hidden="1"/>
    </xf>
    <xf numFmtId="0" fontId="14" fillId="9" borderId="0" xfId="0" applyFont="1" applyFill="1" applyBorder="1" applyProtection="1">
      <protection hidden="1"/>
    </xf>
    <xf numFmtId="0" fontId="14" fillId="9" borderId="0" xfId="0" applyFont="1" applyFill="1" applyProtection="1">
      <protection hidden="1"/>
    </xf>
    <xf numFmtId="166" fontId="25" fillId="9" borderId="0" xfId="0" applyNumberFormat="1" applyFont="1" applyFill="1" applyBorder="1" applyAlignment="1" applyProtection="1">
      <alignment horizontal="center"/>
      <protection hidden="1"/>
    </xf>
    <xf numFmtId="0" fontId="25" fillId="9" borderId="0" xfId="0" applyFont="1" applyFill="1" applyBorder="1" applyAlignment="1" applyProtection="1">
      <protection hidden="1"/>
    </xf>
    <xf numFmtId="0" fontId="27" fillId="9" borderId="0" xfId="0" applyFont="1" applyFill="1" applyBorder="1" applyAlignment="1" applyProtection="1">
      <protection hidden="1"/>
    </xf>
    <xf numFmtId="0" fontId="14" fillId="9" borderId="22" xfId="0" applyFont="1" applyFill="1" applyBorder="1" applyAlignment="1" applyProtection="1">
      <protection hidden="1"/>
    </xf>
    <xf numFmtId="0" fontId="13" fillId="9" borderId="0" xfId="0" applyFont="1" applyFill="1" applyBorder="1" applyAlignment="1" applyProtection="1">
      <protection hidden="1"/>
    </xf>
    <xf numFmtId="0" fontId="25" fillId="9" borderId="0" xfId="0" applyFont="1" applyFill="1" applyBorder="1" applyAlignment="1" applyProtection="1">
      <alignment horizontal="left"/>
      <protection hidden="1"/>
    </xf>
    <xf numFmtId="0" fontId="7" fillId="9" borderId="0" xfId="0" applyFont="1" applyFill="1" applyBorder="1" applyAlignment="1" applyProtection="1">
      <protection hidden="1"/>
    </xf>
    <xf numFmtId="0" fontId="28" fillId="9" borderId="0" xfId="0" applyFont="1" applyFill="1" applyBorder="1" applyProtection="1">
      <protection hidden="1"/>
    </xf>
    <xf numFmtId="0" fontId="0" fillId="9" borderId="0" xfId="0" applyFill="1" applyBorder="1" applyAlignment="1" applyProtection="1">
      <alignment horizontal="left"/>
      <protection hidden="1"/>
    </xf>
    <xf numFmtId="166" fontId="14" fillId="9" borderId="0" xfId="0" applyNumberFormat="1" applyFont="1" applyFill="1" applyBorder="1" applyAlignment="1" applyProtection="1">
      <protection hidden="1"/>
    </xf>
    <xf numFmtId="0" fontId="23" fillId="9" borderId="0" xfId="0" applyFont="1" applyFill="1" applyBorder="1" applyProtection="1">
      <protection hidden="1"/>
    </xf>
    <xf numFmtId="0" fontId="0" fillId="9" borderId="21" xfId="0" applyFill="1" applyBorder="1" applyProtection="1">
      <protection hidden="1"/>
    </xf>
    <xf numFmtId="0" fontId="17" fillId="9" borderId="0" xfId="0" applyFont="1" applyFill="1" applyBorder="1" applyProtection="1">
      <protection hidden="1"/>
    </xf>
    <xf numFmtId="0" fontId="24" fillId="9" borderId="0" xfId="0" applyFont="1" applyFill="1" applyBorder="1" applyProtection="1">
      <protection hidden="1"/>
    </xf>
    <xf numFmtId="0" fontId="3" fillId="9" borderId="0" xfId="0" applyFont="1" applyFill="1" applyBorder="1" applyProtection="1">
      <protection hidden="1"/>
    </xf>
    <xf numFmtId="0" fontId="0" fillId="9" borderId="0" xfId="0" applyFill="1" applyProtection="1">
      <protection hidden="1"/>
    </xf>
    <xf numFmtId="0" fontId="14" fillId="0" borderId="0" xfId="0" applyFont="1" applyFill="1" applyBorder="1" applyProtection="1">
      <protection hidden="1"/>
    </xf>
    <xf numFmtId="0" fontId="1" fillId="10" borderId="0" xfId="0" applyFont="1" applyFill="1" applyBorder="1" applyProtection="1">
      <protection hidden="1"/>
    </xf>
    <xf numFmtId="0" fontId="31" fillId="10" borderId="0" xfId="0" applyFont="1" applyFill="1" applyBorder="1" applyProtection="1">
      <protection hidden="1"/>
    </xf>
    <xf numFmtId="0" fontId="32" fillId="10" borderId="0" xfId="0" applyFont="1" applyFill="1" applyBorder="1" applyProtection="1">
      <protection hidden="1"/>
    </xf>
    <xf numFmtId="0" fontId="24" fillId="9" borderId="0" xfId="0" applyFont="1" applyFill="1" applyBorder="1" applyAlignment="1" applyProtection="1">
      <alignment horizontal="right"/>
      <protection hidden="1"/>
    </xf>
    <xf numFmtId="0" fontId="34" fillId="6" borderId="0" xfId="0" applyFont="1" applyFill="1" applyProtection="1">
      <protection hidden="1"/>
    </xf>
    <xf numFmtId="0" fontId="34" fillId="6" borderId="0" xfId="0" applyFont="1" applyFill="1" applyBorder="1" applyProtection="1">
      <protection hidden="1"/>
    </xf>
    <xf numFmtId="166" fontId="34" fillId="6" borderId="0" xfId="0" applyNumberFormat="1" applyFont="1" applyFill="1" applyAlignment="1" applyProtection="1">
      <alignment horizontal="left"/>
      <protection hidden="1"/>
    </xf>
    <xf numFmtId="166" fontId="34" fillId="6" borderId="0" xfId="0" applyNumberFormat="1" applyFont="1" applyFill="1" applyProtection="1">
      <protection hidden="1"/>
    </xf>
    <xf numFmtId="0" fontId="0" fillId="10" borderId="49" xfId="0" applyFill="1" applyBorder="1" applyProtection="1">
      <protection hidden="1"/>
    </xf>
    <xf numFmtId="0" fontId="0" fillId="10" borderId="50" xfId="0" applyFill="1" applyBorder="1" applyProtection="1">
      <protection hidden="1"/>
    </xf>
    <xf numFmtId="0" fontId="0" fillId="10" borderId="51" xfId="0" applyFill="1" applyBorder="1" applyProtection="1">
      <protection hidden="1"/>
    </xf>
    <xf numFmtId="0" fontId="0" fillId="10" borderId="52" xfId="0" applyFill="1" applyBorder="1" applyProtection="1">
      <protection hidden="1"/>
    </xf>
    <xf numFmtId="0" fontId="0" fillId="10" borderId="53" xfId="0" applyFill="1" applyBorder="1" applyProtection="1">
      <protection hidden="1"/>
    </xf>
    <xf numFmtId="0" fontId="0" fillId="10" borderId="54" xfId="0" applyFill="1" applyBorder="1" applyProtection="1">
      <protection hidden="1"/>
    </xf>
    <xf numFmtId="0" fontId="0" fillId="10" borderId="55" xfId="0" applyFill="1" applyBorder="1" applyProtection="1">
      <protection hidden="1"/>
    </xf>
    <xf numFmtId="0" fontId="0" fillId="10" borderId="56" xfId="0" applyFill="1" applyBorder="1" applyProtection="1">
      <protection hidden="1"/>
    </xf>
    <xf numFmtId="0" fontId="1" fillId="6" borderId="0" xfId="0" applyFont="1" applyFill="1" applyProtection="1">
      <protection hidden="1"/>
    </xf>
    <xf numFmtId="0" fontId="34" fillId="2" borderId="0" xfId="0" applyFont="1" applyFill="1" applyProtection="1">
      <protection hidden="1"/>
    </xf>
    <xf numFmtId="0" fontId="36" fillId="2" borderId="0" xfId="0" applyFont="1" applyFill="1" applyProtection="1">
      <protection hidden="1"/>
    </xf>
    <xf numFmtId="0" fontId="34" fillId="2" borderId="0" xfId="0" applyFont="1" applyFill="1" applyBorder="1" applyProtection="1">
      <protection hidden="1"/>
    </xf>
    <xf numFmtId="0" fontId="0" fillId="11" borderId="0" xfId="0" applyFill="1" applyBorder="1" applyAlignment="1" applyProtection="1">
      <protection hidden="1"/>
    </xf>
    <xf numFmtId="165" fontId="3" fillId="11" borderId="0" xfId="0" applyNumberFormat="1" applyFont="1" applyFill="1" applyBorder="1" applyAlignment="1" applyProtection="1">
      <alignment vertical="center"/>
      <protection hidden="1"/>
    </xf>
    <xf numFmtId="0" fontId="13" fillId="11" borderId="46" xfId="0" applyFont="1" applyFill="1" applyBorder="1" applyAlignment="1" applyProtection="1">
      <alignment horizontal="center"/>
      <protection hidden="1"/>
    </xf>
    <xf numFmtId="0" fontId="13" fillId="11" borderId="47" xfId="0" applyFont="1" applyFill="1" applyBorder="1" applyAlignment="1" applyProtection="1">
      <alignment horizontal="center"/>
      <protection hidden="1"/>
    </xf>
    <xf numFmtId="0" fontId="0" fillId="2" borderId="45" xfId="0" applyFill="1" applyBorder="1" applyProtection="1"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0" fillId="6" borderId="5" xfId="0" applyFill="1" applyBorder="1" applyProtection="1">
      <protection hidden="1"/>
    </xf>
    <xf numFmtId="0" fontId="14" fillId="0" borderId="5" xfId="0" applyFont="1" applyBorder="1" applyProtection="1">
      <protection hidden="1"/>
    </xf>
    <xf numFmtId="0" fontId="1" fillId="9" borderId="0" xfId="0" applyFont="1" applyFill="1" applyBorder="1" applyAlignment="1" applyProtection="1">
      <protection hidden="1"/>
    </xf>
    <xf numFmtId="0" fontId="3" fillId="2" borderId="0" xfId="1" applyFont="1" applyFill="1" applyAlignment="1" applyProtection="1">
      <alignment horizontal="center"/>
      <protection hidden="1"/>
    </xf>
    <xf numFmtId="167" fontId="22" fillId="7" borderId="42" xfId="0" applyNumberFormat="1" applyFont="1" applyFill="1" applyBorder="1" applyAlignment="1" applyProtection="1">
      <alignment horizontal="center" vertical="center"/>
      <protection hidden="1"/>
    </xf>
    <xf numFmtId="167" fontId="22" fillId="7" borderId="0" xfId="0" applyNumberFormat="1" applyFont="1" applyFill="1" applyBorder="1" applyAlignment="1" applyProtection="1">
      <alignment horizontal="center" vertical="center"/>
      <protection hidden="1"/>
    </xf>
    <xf numFmtId="167" fontId="22" fillId="7" borderId="38" xfId="0" applyNumberFormat="1" applyFont="1" applyFill="1" applyBorder="1" applyAlignment="1" applyProtection="1">
      <alignment horizontal="center" vertical="center"/>
      <protection hidden="1"/>
    </xf>
    <xf numFmtId="167" fontId="22" fillId="7" borderId="43" xfId="0" applyNumberFormat="1" applyFont="1" applyFill="1" applyBorder="1" applyAlignment="1" applyProtection="1">
      <alignment horizontal="center" vertical="center"/>
      <protection hidden="1"/>
    </xf>
    <xf numFmtId="167" fontId="22" fillId="7" borderId="36" xfId="0" applyNumberFormat="1" applyFont="1" applyFill="1" applyBorder="1" applyAlignment="1" applyProtection="1">
      <alignment horizontal="center" vertical="center"/>
      <protection hidden="1"/>
    </xf>
    <xf numFmtId="167" fontId="22" fillId="7" borderId="37" xfId="0" applyNumberFormat="1" applyFont="1" applyFill="1" applyBorder="1" applyAlignment="1" applyProtection="1">
      <alignment horizontal="center" vertical="center"/>
      <protection hidden="1"/>
    </xf>
    <xf numFmtId="0" fontId="30" fillId="7" borderId="39" xfId="0" applyFont="1" applyFill="1" applyBorder="1" applyAlignment="1" applyProtection="1">
      <alignment horizontal="center"/>
      <protection hidden="1"/>
    </xf>
    <xf numFmtId="0" fontId="30" fillId="7" borderId="40" xfId="0" applyFont="1" applyFill="1" applyBorder="1" applyAlignment="1" applyProtection="1">
      <alignment horizontal="center"/>
      <protection hidden="1"/>
    </xf>
    <xf numFmtId="0" fontId="30" fillId="7" borderId="41" xfId="0" applyFont="1" applyFill="1" applyBorder="1" applyAlignment="1" applyProtection="1">
      <alignment horizontal="center"/>
      <protection hidden="1"/>
    </xf>
    <xf numFmtId="0" fontId="30" fillId="7" borderId="42" xfId="0" quotePrefix="1" applyFont="1" applyFill="1" applyBorder="1" applyAlignment="1" applyProtection="1">
      <alignment horizontal="center" vertical="top"/>
      <protection hidden="1"/>
    </xf>
    <xf numFmtId="0" fontId="30" fillId="7" borderId="0" xfId="0" quotePrefix="1" applyFont="1" applyFill="1" applyBorder="1" applyAlignment="1" applyProtection="1">
      <alignment horizontal="center" vertical="top"/>
      <protection hidden="1"/>
    </xf>
    <xf numFmtId="0" fontId="30" fillId="7" borderId="38" xfId="0" quotePrefix="1" applyFont="1" applyFill="1" applyBorder="1" applyAlignment="1" applyProtection="1">
      <alignment horizontal="center" vertical="top"/>
      <protection hidden="1"/>
    </xf>
    <xf numFmtId="167" fontId="7" fillId="13" borderId="0" xfId="0" applyNumberFormat="1" applyFont="1" applyFill="1" applyBorder="1" applyAlignment="1" applyProtection="1">
      <alignment horizontal="center" vertical="center"/>
      <protection hidden="1"/>
    </xf>
    <xf numFmtId="0" fontId="3" fillId="8" borderId="16" xfId="0" applyFont="1" applyFill="1" applyBorder="1" applyAlignment="1" applyProtection="1">
      <alignment horizontal="center"/>
      <protection locked="0"/>
    </xf>
    <xf numFmtId="0" fontId="3" fillId="8" borderId="17" xfId="0" applyFont="1" applyFill="1" applyBorder="1" applyAlignment="1" applyProtection="1">
      <alignment horizontal="center"/>
      <protection locked="0"/>
    </xf>
    <xf numFmtId="0" fontId="30" fillId="7" borderId="31" xfId="0" applyFont="1" applyFill="1" applyBorder="1" applyAlignment="1" applyProtection="1">
      <alignment horizontal="center"/>
      <protection hidden="1"/>
    </xf>
    <xf numFmtId="0" fontId="30" fillId="7" borderId="32" xfId="0" applyFont="1" applyFill="1" applyBorder="1" applyAlignment="1" applyProtection="1">
      <alignment horizontal="center"/>
      <protection hidden="1"/>
    </xf>
    <xf numFmtId="0" fontId="30" fillId="7" borderId="34" xfId="0" applyFont="1" applyFill="1" applyBorder="1" applyAlignment="1" applyProtection="1">
      <alignment horizontal="center"/>
      <protection hidden="1"/>
    </xf>
    <xf numFmtId="0" fontId="30" fillId="7" borderId="33" xfId="0" applyFont="1" applyFill="1" applyBorder="1" applyAlignment="1" applyProtection="1">
      <alignment horizontal="center" vertical="top"/>
      <protection hidden="1"/>
    </xf>
    <xf numFmtId="0" fontId="30" fillId="7" borderId="0" xfId="0" applyFont="1" applyFill="1" applyBorder="1" applyAlignment="1" applyProtection="1">
      <alignment horizontal="center" vertical="top"/>
      <protection hidden="1"/>
    </xf>
    <xf numFmtId="0" fontId="30" fillId="7" borderId="38" xfId="0" applyFont="1" applyFill="1" applyBorder="1" applyAlignment="1" applyProtection="1">
      <alignment horizontal="center" vertical="top"/>
      <protection hidden="1"/>
    </xf>
    <xf numFmtId="167" fontId="22" fillId="7" borderId="33" xfId="0" applyNumberFormat="1" applyFont="1" applyFill="1" applyBorder="1" applyAlignment="1" applyProtection="1">
      <alignment horizontal="center" vertical="center"/>
      <protection hidden="1"/>
    </xf>
    <xf numFmtId="167" fontId="22" fillId="7" borderId="35" xfId="0" applyNumberFormat="1" applyFont="1" applyFill="1" applyBorder="1" applyAlignment="1" applyProtection="1">
      <alignment horizontal="center" vertical="center"/>
      <protection hidden="1"/>
    </xf>
    <xf numFmtId="165" fontId="20" fillId="2" borderId="0" xfId="0" applyNumberFormat="1" applyFont="1" applyFill="1" applyBorder="1" applyAlignment="1" applyProtection="1">
      <alignment horizontal="left"/>
      <protection hidden="1"/>
    </xf>
    <xf numFmtId="0" fontId="35" fillId="3" borderId="2" xfId="0" applyFont="1" applyFill="1" applyBorder="1" applyAlignment="1" applyProtection="1">
      <alignment horizontal="center"/>
      <protection hidden="1"/>
    </xf>
    <xf numFmtId="2" fontId="0" fillId="9" borderId="57" xfId="0" applyNumberFormat="1" applyFill="1" applyBorder="1" applyAlignment="1" applyProtection="1">
      <alignment horizontal="center"/>
      <protection hidden="1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0" fillId="0" borderId="28" xfId="0" applyNumberFormat="1" applyFill="1" applyBorder="1" applyAlignment="1" applyProtection="1">
      <alignment horizontal="center"/>
      <protection locked="0"/>
    </xf>
    <xf numFmtId="0" fontId="37" fillId="11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11" borderId="48" xfId="0" applyFill="1" applyBorder="1" applyAlignment="1" applyProtection="1">
      <alignment horizontal="center"/>
      <protection hidden="1"/>
    </xf>
    <xf numFmtId="0" fontId="0" fillId="11" borderId="6" xfId="0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3" fillId="7" borderId="7" xfId="0" applyFont="1" applyFill="1" applyBorder="1" applyAlignment="1" applyProtection="1">
      <alignment horizontal="center"/>
      <protection hidden="1"/>
    </xf>
    <xf numFmtId="0" fontId="38" fillId="11" borderId="5" xfId="0" applyFont="1" applyFill="1" applyBorder="1" applyAlignment="1" applyProtection="1">
      <alignment horizontal="left"/>
      <protection hidden="1"/>
    </xf>
    <xf numFmtId="0" fontId="38" fillId="11" borderId="0" xfId="0" applyFont="1" applyFill="1" applyBorder="1" applyAlignment="1" applyProtection="1">
      <alignment horizontal="left"/>
      <protection hidden="1"/>
    </xf>
    <xf numFmtId="0" fontId="29" fillId="13" borderId="0" xfId="0" applyFont="1" applyFill="1" applyBorder="1" applyAlignment="1" applyProtection="1">
      <alignment horizontal="center" vertical="top"/>
      <protection hidden="1"/>
    </xf>
    <xf numFmtId="0" fontId="39" fillId="7" borderId="3" xfId="1" applyFont="1" applyFill="1" applyBorder="1" applyAlignment="1" applyProtection="1">
      <alignment horizontal="center"/>
      <protection hidden="1"/>
    </xf>
    <xf numFmtId="0" fontId="39" fillId="7" borderId="27" xfId="1" applyFont="1" applyFill="1" applyBorder="1" applyAlignment="1" applyProtection="1">
      <alignment horizontal="center"/>
      <protection hidden="1"/>
    </xf>
    <xf numFmtId="167" fontId="0" fillId="6" borderId="3" xfId="0" applyNumberFormat="1" applyFill="1" applyBorder="1" applyAlignment="1" applyProtection="1">
      <alignment horizontal="center"/>
      <protection locked="0"/>
    </xf>
    <xf numFmtId="167" fontId="0" fillId="6" borderId="27" xfId="0" applyNumberFormat="1" applyFill="1" applyBorder="1" applyAlignment="1" applyProtection="1">
      <alignment horizontal="center"/>
      <protection locked="0"/>
    </xf>
    <xf numFmtId="0" fontId="3" fillId="11" borderId="0" xfId="1" applyFont="1" applyFill="1" applyAlignment="1" applyProtection="1">
      <alignment horizontal="left" vertical="center"/>
      <protection hidden="1"/>
    </xf>
    <xf numFmtId="167" fontId="15" fillId="9" borderId="0" xfId="0" applyNumberFormat="1" applyFont="1" applyFill="1" applyBorder="1" applyAlignment="1" applyProtection="1">
      <alignment horizontal="center"/>
      <protection hidden="1"/>
    </xf>
    <xf numFmtId="1" fontId="0" fillId="0" borderId="29" xfId="0" applyNumberFormat="1" applyFill="1" applyBorder="1" applyAlignment="1" applyProtection="1">
      <alignment horizontal="center"/>
      <protection locked="0"/>
    </xf>
    <xf numFmtId="1" fontId="0" fillId="0" borderId="26" xfId="0" applyNumberFormat="1" applyFill="1" applyBorder="1" applyAlignment="1" applyProtection="1">
      <alignment horizontal="center"/>
      <protection locked="0"/>
    </xf>
    <xf numFmtId="0" fontId="29" fillId="13" borderId="0" xfId="0" applyFont="1" applyFill="1" applyBorder="1" applyAlignment="1" applyProtection="1">
      <alignment horizontal="center" vertical="center"/>
      <protection hidden="1"/>
    </xf>
    <xf numFmtId="0" fontId="37" fillId="11" borderId="0" xfId="0" quotePrefix="1" applyFont="1" applyFill="1" applyAlignment="1" applyProtection="1">
      <alignment horizontal="right" vertical="center"/>
      <protection hidden="1"/>
    </xf>
    <xf numFmtId="0" fontId="3" fillId="8" borderId="2" xfId="0" applyFont="1" applyFill="1" applyBorder="1" applyAlignment="1" applyProtection="1">
      <alignment horizontal="center"/>
      <protection hidden="1"/>
    </xf>
    <xf numFmtId="166" fontId="16" fillId="4" borderId="8" xfId="0" applyNumberFormat="1" applyFont="1" applyFill="1" applyBorder="1" applyAlignment="1" applyProtection="1">
      <alignment horizontal="right"/>
      <protection hidden="1"/>
    </xf>
    <xf numFmtId="0" fontId="41" fillId="12" borderId="11" xfId="0" applyFont="1" applyFill="1" applyBorder="1" applyAlignment="1" applyProtection="1">
      <alignment horizontal="left"/>
      <protection locked="0"/>
    </xf>
    <xf numFmtId="0" fontId="41" fillId="12" borderId="0" xfId="0" applyFont="1" applyFill="1" applyAlignment="1" applyProtection="1">
      <alignment horizontal="left"/>
      <protection locked="0"/>
    </xf>
    <xf numFmtId="0" fontId="41" fillId="12" borderId="30" xfId="0" applyFont="1" applyFill="1" applyBorder="1" applyAlignment="1" applyProtection="1">
      <alignment horizontal="left"/>
      <protection locked="0"/>
    </xf>
    <xf numFmtId="0" fontId="41" fillId="12" borderId="11" xfId="0" applyFont="1" applyFill="1" applyBorder="1" applyAlignment="1" applyProtection="1">
      <alignment horizontal="left"/>
      <protection locked="0"/>
    </xf>
    <xf numFmtId="0" fontId="41" fillId="12" borderId="0" xfId="0" applyFont="1" applyFill="1" applyAlignment="1" applyProtection="1">
      <alignment horizontal="left"/>
      <protection locked="0"/>
    </xf>
    <xf numFmtId="0" fontId="41" fillId="12" borderId="30" xfId="0" applyFont="1" applyFill="1" applyBorder="1" applyAlignment="1" applyProtection="1">
      <alignment horizontal="left"/>
      <protection locked="0"/>
    </xf>
    <xf numFmtId="0" fontId="41" fillId="12" borderId="44" xfId="0" applyFont="1" applyFill="1" applyBorder="1" applyAlignment="1" applyProtection="1">
      <alignment horizontal="left"/>
      <protection locked="0"/>
    </xf>
    <xf numFmtId="0" fontId="41" fillId="12" borderId="3" xfId="0" applyFont="1" applyFill="1" applyBorder="1" applyAlignment="1" applyProtection="1">
      <alignment horizontal="left"/>
      <protection locked="0"/>
    </xf>
    <xf numFmtId="0" fontId="41" fillId="12" borderId="27" xfId="0" applyFont="1" applyFill="1" applyBorder="1" applyAlignment="1" applyProtection="1">
      <alignment horizontal="left"/>
      <protection locked="0"/>
    </xf>
    <xf numFmtId="0" fontId="41" fillId="12" borderId="0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Standaard" xfId="0" builtinId="0"/>
  </cellStyles>
  <dxfs count="9">
    <dxf>
      <font>
        <color theme="0"/>
      </font>
      <fill>
        <patternFill>
          <bgColor theme="8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8"/>
        </patternFill>
      </fill>
    </dxf>
    <dxf>
      <fill>
        <patternFill>
          <bgColor theme="5" tint="0.59996337778862885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131BB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39</xdr:row>
      <xdr:rowOff>0</xdr:rowOff>
    </xdr:from>
    <xdr:to>
      <xdr:col>41</xdr:col>
      <xdr:colOff>0</xdr:colOff>
      <xdr:row>43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3089D283-7EAA-433B-A18C-2F3984847137}"/>
            </a:ext>
          </a:extLst>
        </xdr:cNvPr>
        <xdr:cNvSpPr/>
      </xdr:nvSpPr>
      <xdr:spPr>
        <a:xfrm>
          <a:off x="7339263" y="5534526"/>
          <a:ext cx="2025316" cy="641685"/>
        </a:xfrm>
        <a:prstGeom prst="rect">
          <a:avLst/>
        </a:prstGeom>
        <a:noFill/>
        <a:ln w="6350">
          <a:solidFill>
            <a:schemeClr val="tx2">
              <a:lumMod val="20000"/>
              <a:lumOff val="80000"/>
            </a:schemeClr>
          </a:solidFill>
        </a:ln>
        <a:effectLst>
          <a:outerShdw blurRad="63500" dist="38100" dir="2700000" sx="101000" sy="101000" algn="t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42</xdr:col>
      <xdr:colOff>0</xdr:colOff>
      <xdr:row>39</xdr:row>
      <xdr:rowOff>0</xdr:rowOff>
    </xdr:from>
    <xdr:to>
      <xdr:col>46</xdr:col>
      <xdr:colOff>0</xdr:colOff>
      <xdr:row>43</xdr:row>
      <xdr:rowOff>0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4AAD7108-B507-4589-88BD-2272EEE049B3}"/>
            </a:ext>
          </a:extLst>
        </xdr:cNvPr>
        <xdr:cNvSpPr/>
      </xdr:nvSpPr>
      <xdr:spPr>
        <a:xfrm>
          <a:off x="9625263" y="5534526"/>
          <a:ext cx="882316" cy="641685"/>
        </a:xfrm>
        <a:prstGeom prst="rect">
          <a:avLst/>
        </a:prstGeom>
        <a:noFill/>
        <a:ln w="6350">
          <a:solidFill>
            <a:schemeClr val="accent1">
              <a:lumMod val="20000"/>
              <a:lumOff val="80000"/>
            </a:schemeClr>
          </a:solidFill>
        </a:ln>
        <a:effectLst>
          <a:outerShdw blurRad="63500" dist="38100" dir="2700000" sx="101000" sy="101000" algn="t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42</xdr:col>
      <xdr:colOff>0</xdr:colOff>
      <xdr:row>39</xdr:row>
      <xdr:rowOff>0</xdr:rowOff>
    </xdr:from>
    <xdr:to>
      <xdr:col>46</xdr:col>
      <xdr:colOff>0</xdr:colOff>
      <xdr:row>43</xdr:row>
      <xdr:rowOff>0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5F95796-E527-47A3-BDD3-5DA50FB85AFB}"/>
            </a:ext>
          </a:extLst>
        </xdr:cNvPr>
        <xdr:cNvSpPr/>
      </xdr:nvSpPr>
      <xdr:spPr>
        <a:xfrm>
          <a:off x="9625263" y="5534526"/>
          <a:ext cx="882316" cy="641685"/>
        </a:xfrm>
        <a:prstGeom prst="rect">
          <a:avLst/>
        </a:prstGeom>
        <a:noFill/>
        <a:ln w="6350">
          <a:noFill/>
        </a:ln>
        <a:effectLst>
          <a:outerShdw blurRad="63500" dist="38100" dir="2700000" sx="101000" sy="101000" algn="tl" rotWithShape="0">
            <a:schemeClr val="tx1">
              <a:lumMod val="85000"/>
              <a:lumOff val="15000"/>
              <a:alpha val="15000"/>
            </a:scheme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48</xdr:col>
      <xdr:colOff>0</xdr:colOff>
      <xdr:row>39</xdr:row>
      <xdr:rowOff>10026</xdr:rowOff>
    </xdr:from>
    <xdr:to>
      <xdr:col>53</xdr:col>
      <xdr:colOff>0</xdr:colOff>
      <xdr:row>43</xdr:row>
      <xdr:rowOff>10026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7DBBCEA6-E5F1-4445-989A-7F081D7A1A26}"/>
            </a:ext>
          </a:extLst>
        </xdr:cNvPr>
        <xdr:cNvSpPr/>
      </xdr:nvSpPr>
      <xdr:spPr>
        <a:xfrm>
          <a:off x="10988842" y="5544552"/>
          <a:ext cx="1143000" cy="641685"/>
        </a:xfrm>
        <a:prstGeom prst="rect">
          <a:avLst/>
        </a:prstGeom>
        <a:noFill/>
        <a:ln w="3175">
          <a:noFill/>
        </a:ln>
        <a:effectLst>
          <a:outerShdw blurRad="63500" dist="38100" dir="2700000" sx="101000" sy="101000" algn="tl" rotWithShape="0">
            <a:schemeClr val="bg2">
              <a:lumMod val="75000"/>
              <a:alpha val="40000"/>
            </a:scheme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48</xdr:col>
      <xdr:colOff>0</xdr:colOff>
      <xdr:row>39</xdr:row>
      <xdr:rowOff>0</xdr:rowOff>
    </xdr:from>
    <xdr:to>
      <xdr:col>53</xdr:col>
      <xdr:colOff>0</xdr:colOff>
      <xdr:row>43</xdr:row>
      <xdr:rowOff>0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59B46812-E5E4-428D-81CF-175B1F6471B4}"/>
            </a:ext>
          </a:extLst>
        </xdr:cNvPr>
        <xdr:cNvSpPr/>
      </xdr:nvSpPr>
      <xdr:spPr>
        <a:xfrm>
          <a:off x="10988842" y="5534526"/>
          <a:ext cx="1143000" cy="641685"/>
        </a:xfrm>
        <a:prstGeom prst="rect">
          <a:avLst/>
        </a:prstGeom>
        <a:noFill/>
        <a:ln w="3175">
          <a:noFill/>
        </a:ln>
        <a:effectLst>
          <a:outerShdw blurRad="50800" dist="38100" dir="2700000" sx="101000" sy="101000" algn="tl" rotWithShape="0">
            <a:schemeClr val="tx1">
              <a:lumMod val="95000"/>
              <a:lumOff val="5000"/>
              <a:alpha val="40000"/>
            </a:scheme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54</xdr:col>
      <xdr:colOff>0</xdr:colOff>
      <xdr:row>39</xdr:row>
      <xdr:rowOff>0</xdr:rowOff>
    </xdr:from>
    <xdr:to>
      <xdr:col>59</xdr:col>
      <xdr:colOff>0</xdr:colOff>
      <xdr:row>43</xdr:row>
      <xdr:rowOff>0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C44AE007-EFAA-47A5-A0B5-846C110DF014}"/>
            </a:ext>
          </a:extLst>
        </xdr:cNvPr>
        <xdr:cNvSpPr/>
      </xdr:nvSpPr>
      <xdr:spPr>
        <a:xfrm>
          <a:off x="12352421" y="5534526"/>
          <a:ext cx="1143000" cy="641685"/>
        </a:xfrm>
        <a:prstGeom prst="rect">
          <a:avLst/>
        </a:prstGeom>
        <a:noFill/>
        <a:ln w="3175">
          <a:noFill/>
        </a:ln>
        <a:effectLst>
          <a:outerShdw blurRad="63500" dist="38100" dir="2700000" sx="101000" sy="101000" algn="tl" rotWithShape="0">
            <a:schemeClr val="tx1">
              <a:lumMod val="95000"/>
              <a:lumOff val="5000"/>
              <a:alpha val="40000"/>
            </a:scheme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ettelijke-feestdagen.nl/wettelijke-feestdagen-Nederland-2020.aspx" TargetMode="External"/><Relationship Id="rId2" Type="http://schemas.openxmlformats.org/officeDocument/2006/relationships/hyperlink" Target="http://www.computerprive.nl/" TargetMode="External"/><Relationship Id="rId1" Type="http://schemas.openxmlformats.org/officeDocument/2006/relationships/hyperlink" Target="http://www.computerprive.n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mputerprive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CJ164"/>
  <sheetViews>
    <sheetView showRowColHeaders="0" tabSelected="1" zoomScale="95" zoomScaleNormal="95" workbookViewId="0">
      <selection activeCell="G2" sqref="G2:I2"/>
    </sheetView>
  </sheetViews>
  <sheetFormatPr defaultRowHeight="12.75" x14ac:dyDescent="0.2"/>
  <cols>
    <col min="1" max="1" width="3.42578125" style="1" customWidth="1"/>
    <col min="2" max="2" width="3.7109375" style="1" customWidth="1"/>
    <col min="3" max="4" width="3.28515625" style="1" customWidth="1"/>
    <col min="5" max="5" width="2.28515625" style="1" hidden="1" customWidth="1"/>
    <col min="6" max="6" width="6.5703125" style="1" customWidth="1"/>
    <col min="7" max="7" width="3.85546875" style="1" customWidth="1"/>
    <col min="8" max="9" width="3.28515625" style="1" customWidth="1"/>
    <col min="10" max="10" width="2.28515625" style="1" hidden="1" customWidth="1"/>
    <col min="11" max="11" width="6.5703125" style="1" customWidth="1"/>
    <col min="12" max="12" width="3.85546875" style="1" customWidth="1"/>
    <col min="13" max="14" width="3.28515625" style="1" customWidth="1"/>
    <col min="15" max="15" width="2.28515625" style="1" hidden="1" customWidth="1"/>
    <col min="16" max="16" width="6.5703125" style="1" customWidth="1"/>
    <col min="17" max="17" width="3.85546875" style="1" customWidth="1"/>
    <col min="18" max="19" width="3.28515625" style="1" customWidth="1"/>
    <col min="20" max="20" width="2.28515625" style="1" hidden="1" customWidth="1"/>
    <col min="21" max="21" width="6.5703125" style="1" customWidth="1"/>
    <col min="22" max="22" width="3.85546875" style="1" customWidth="1"/>
    <col min="23" max="24" width="3.28515625" style="1" customWidth="1"/>
    <col min="25" max="25" width="2.28515625" style="1" hidden="1" customWidth="1"/>
    <col min="26" max="26" width="6.5703125" style="1" customWidth="1"/>
    <col min="27" max="27" width="3.85546875" style="1" customWidth="1"/>
    <col min="28" max="29" width="3.28515625" style="1" customWidth="1"/>
    <col min="30" max="30" width="2.28515625" style="1" hidden="1" customWidth="1"/>
    <col min="31" max="31" width="6.5703125" style="1" customWidth="1"/>
    <col min="32" max="32" width="3.85546875" style="1" customWidth="1"/>
    <col min="33" max="34" width="3.28515625" style="1" customWidth="1"/>
    <col min="35" max="35" width="2.28515625" style="1" hidden="1" customWidth="1"/>
    <col min="36" max="36" width="6.5703125" style="1" customWidth="1"/>
    <col min="37" max="37" width="3.85546875" style="1" customWidth="1"/>
    <col min="38" max="39" width="3.28515625" style="1" customWidth="1"/>
    <col min="40" max="40" width="2.28515625" style="1" hidden="1" customWidth="1"/>
    <col min="41" max="41" width="6.5703125" style="1" customWidth="1"/>
    <col min="42" max="42" width="3.85546875" style="1" customWidth="1"/>
    <col min="43" max="44" width="3.28515625" style="1" customWidth="1"/>
    <col min="45" max="45" width="2.28515625" style="1" hidden="1" customWidth="1"/>
    <col min="46" max="46" width="6.5703125" style="1" customWidth="1"/>
    <col min="47" max="47" width="3.85546875" style="1" customWidth="1"/>
    <col min="48" max="49" width="3.28515625" style="1" customWidth="1"/>
    <col min="50" max="50" width="2.28515625" style="1" hidden="1" customWidth="1"/>
    <col min="51" max="51" width="6.5703125" style="1" customWidth="1"/>
    <col min="52" max="52" width="3.85546875" style="1" customWidth="1"/>
    <col min="53" max="54" width="3.28515625" style="1" customWidth="1"/>
    <col min="55" max="55" width="2.28515625" style="1" hidden="1" customWidth="1"/>
    <col min="56" max="56" width="6.5703125" style="1" customWidth="1"/>
    <col min="57" max="57" width="3.85546875" style="1" customWidth="1"/>
    <col min="58" max="59" width="3.28515625" style="1" customWidth="1"/>
    <col min="60" max="60" width="2.28515625" style="1" hidden="1" customWidth="1"/>
    <col min="61" max="61" width="6.5703125" style="1" customWidth="1"/>
    <col min="62" max="62" width="5.42578125" style="1" customWidth="1"/>
    <col min="63" max="63" width="5.28515625" style="1" customWidth="1"/>
    <col min="64" max="64" width="5.7109375" style="1" customWidth="1"/>
    <col min="65" max="16384" width="9.140625" style="1"/>
  </cols>
  <sheetData>
    <row r="1" spans="1:88" ht="6.75" customHeight="1" x14ac:dyDescent="0.2">
      <c r="A1" s="112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165" t="s">
        <v>86</v>
      </c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60" t="s">
        <v>84</v>
      </c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114"/>
      <c r="BK1" s="4"/>
      <c r="BL1" s="4"/>
    </row>
    <row r="2" spans="1:88" ht="15" customHeight="1" x14ac:dyDescent="0.2">
      <c r="A2" s="112"/>
      <c r="B2" s="151" t="s">
        <v>0</v>
      </c>
      <c r="C2" s="151"/>
      <c r="D2" s="151"/>
      <c r="E2" s="151"/>
      <c r="F2" s="152"/>
      <c r="G2" s="166">
        <v>2016</v>
      </c>
      <c r="H2" s="166"/>
      <c r="I2" s="166"/>
      <c r="J2" s="153" t="s">
        <v>20</v>
      </c>
      <c r="K2" s="154"/>
      <c r="L2" s="154"/>
      <c r="M2" s="154"/>
      <c r="N2" s="154"/>
      <c r="O2" s="154"/>
      <c r="P2" s="154"/>
      <c r="Q2" s="154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45"/>
      <c r="AT2" s="46"/>
      <c r="AU2" s="45"/>
      <c r="AV2" s="45"/>
      <c r="AW2" s="47"/>
      <c r="AX2" s="48"/>
      <c r="AY2" s="49" t="s">
        <v>26</v>
      </c>
      <c r="AZ2" s="131" t="s">
        <v>27</v>
      </c>
      <c r="BA2" s="132"/>
      <c r="BB2" s="132"/>
      <c r="BC2" s="132"/>
      <c r="BD2" s="132"/>
      <c r="BE2" s="132"/>
      <c r="BF2" s="132"/>
      <c r="BG2" s="132"/>
      <c r="BH2" s="132"/>
      <c r="BI2" s="132"/>
      <c r="BJ2" s="114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</row>
    <row r="3" spans="1:88" ht="6" customHeight="1" x14ac:dyDescent="0.2">
      <c r="A3" s="112"/>
      <c r="B3" s="149"/>
      <c r="C3" s="150"/>
      <c r="D3" s="150"/>
      <c r="E3" s="150"/>
      <c r="F3" s="53"/>
      <c r="G3" s="149"/>
      <c r="H3" s="150"/>
      <c r="I3" s="150"/>
      <c r="J3" s="50"/>
      <c r="K3" s="50"/>
      <c r="L3" s="108"/>
      <c r="M3" s="50"/>
      <c r="N3" s="50"/>
      <c r="O3" s="50"/>
      <c r="P3" s="50"/>
      <c r="Q3" s="108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51"/>
      <c r="AT3" s="51"/>
      <c r="AU3" s="109"/>
      <c r="AV3" s="51"/>
      <c r="AW3" s="52"/>
      <c r="AX3" s="48"/>
      <c r="AY3" s="48"/>
      <c r="AZ3" s="48"/>
      <c r="BA3" s="48"/>
      <c r="BB3" s="48"/>
      <c r="BC3" s="48"/>
      <c r="BD3" s="48"/>
      <c r="BE3" s="48"/>
      <c r="BF3" s="48"/>
      <c r="BG3" s="54"/>
      <c r="BH3" s="44"/>
      <c r="BI3" s="44"/>
      <c r="BJ3" s="114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ht="18.75" customHeight="1" x14ac:dyDescent="0.25">
      <c r="A4" s="112"/>
      <c r="B4" s="111"/>
      <c r="C4" s="142" t="s">
        <v>1</v>
      </c>
      <c r="D4" s="142"/>
      <c r="E4" s="2"/>
      <c r="F4" s="26" t="s">
        <v>24</v>
      </c>
      <c r="G4" s="110"/>
      <c r="H4" s="142" t="s">
        <v>3</v>
      </c>
      <c r="I4" s="142"/>
      <c r="J4" s="2"/>
      <c r="K4" s="26" t="s">
        <v>24</v>
      </c>
      <c r="L4" s="110"/>
      <c r="M4" s="142" t="s">
        <v>4</v>
      </c>
      <c r="N4" s="142"/>
      <c r="O4" s="2"/>
      <c r="P4" s="26" t="s">
        <v>24</v>
      </c>
      <c r="Q4" s="110"/>
      <c r="R4" s="142" t="s">
        <v>5</v>
      </c>
      <c r="S4" s="142"/>
      <c r="T4" s="2"/>
      <c r="U4" s="26" t="s">
        <v>24</v>
      </c>
      <c r="V4" s="110"/>
      <c r="W4" s="142" t="s">
        <v>6</v>
      </c>
      <c r="X4" s="142"/>
      <c r="Y4" s="2"/>
      <c r="Z4" s="26" t="s">
        <v>24</v>
      </c>
      <c r="AA4" s="110"/>
      <c r="AB4" s="142" t="s">
        <v>7</v>
      </c>
      <c r="AC4" s="142"/>
      <c r="AD4" s="2"/>
      <c r="AE4" s="26" t="s">
        <v>24</v>
      </c>
      <c r="AF4" s="110"/>
      <c r="AG4" s="142" t="s">
        <v>8</v>
      </c>
      <c r="AH4" s="142"/>
      <c r="AI4" s="2"/>
      <c r="AJ4" s="26" t="s">
        <v>24</v>
      </c>
      <c r="AK4" s="110"/>
      <c r="AL4" s="142" t="s">
        <v>9</v>
      </c>
      <c r="AM4" s="142"/>
      <c r="AN4" s="2"/>
      <c r="AO4" s="26" t="s">
        <v>24</v>
      </c>
      <c r="AP4" s="110"/>
      <c r="AQ4" s="142" t="s">
        <v>10</v>
      </c>
      <c r="AR4" s="142"/>
      <c r="AS4" s="2"/>
      <c r="AT4" s="26" t="s">
        <v>24</v>
      </c>
      <c r="AU4" s="110"/>
      <c r="AV4" s="142" t="s">
        <v>11</v>
      </c>
      <c r="AW4" s="142"/>
      <c r="AX4" s="2"/>
      <c r="AY4" s="26" t="s">
        <v>24</v>
      </c>
      <c r="AZ4" s="110"/>
      <c r="BA4" s="142" t="s">
        <v>12</v>
      </c>
      <c r="BB4" s="142"/>
      <c r="BC4" s="2"/>
      <c r="BD4" s="26" t="s">
        <v>24</v>
      </c>
      <c r="BE4" s="110"/>
      <c r="BF4" s="142" t="s">
        <v>2</v>
      </c>
      <c r="BG4" s="142"/>
      <c r="BH4" s="2"/>
      <c r="BI4" s="113" t="s">
        <v>24</v>
      </c>
      <c r="BJ4" s="115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ht="4.5" customHeight="1" x14ac:dyDescent="0.2">
      <c r="A5" s="4"/>
      <c r="B5" s="3"/>
      <c r="C5" s="9"/>
      <c r="D5" s="9"/>
      <c r="E5" s="5"/>
      <c r="F5" s="5"/>
      <c r="G5" s="14"/>
      <c r="H5" s="9"/>
      <c r="I5" s="9"/>
      <c r="J5" s="5"/>
      <c r="K5" s="5"/>
      <c r="L5" s="14"/>
      <c r="M5" s="9"/>
      <c r="N5" s="9"/>
      <c r="O5" s="5"/>
      <c r="P5" s="5"/>
      <c r="Q5" s="14"/>
      <c r="R5" s="9"/>
      <c r="S5" s="9"/>
      <c r="T5" s="5"/>
      <c r="U5" s="5"/>
      <c r="V5" s="14"/>
      <c r="W5" s="9"/>
      <c r="X5" s="9"/>
      <c r="Y5" s="5"/>
      <c r="Z5" s="5"/>
      <c r="AA5" s="14"/>
      <c r="AB5" s="9"/>
      <c r="AC5" s="9"/>
      <c r="AD5" s="5"/>
      <c r="AE5" s="5"/>
      <c r="AF5" s="14"/>
      <c r="AG5" s="9"/>
      <c r="AH5" s="9"/>
      <c r="AI5" s="5"/>
      <c r="AJ5" s="5"/>
      <c r="AK5" s="14"/>
      <c r="AL5" s="9"/>
      <c r="AM5" s="9"/>
      <c r="AN5" s="5"/>
      <c r="AO5" s="5"/>
      <c r="AP5" s="14"/>
      <c r="AQ5" s="9"/>
      <c r="AR5" s="9"/>
      <c r="AS5" s="5"/>
      <c r="AT5" s="5"/>
      <c r="AU5" s="14"/>
      <c r="AV5" s="9"/>
      <c r="AW5" s="9"/>
      <c r="AX5" s="5"/>
      <c r="AY5" s="5"/>
      <c r="AZ5" s="14"/>
      <c r="BA5" s="9"/>
      <c r="BB5" s="9"/>
      <c r="BC5" s="5"/>
      <c r="BD5" s="5"/>
      <c r="BE5" s="14"/>
      <c r="BF5" s="9"/>
      <c r="BG5" s="9"/>
      <c r="BH5" s="4"/>
      <c r="BI5" s="4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</row>
    <row r="6" spans="1:88" ht="12" customHeight="1" x14ac:dyDescent="0.2">
      <c r="A6" s="10" t="str">
        <f>IF(OR(A10=2,A11=2,A12=2),1,IF(E6=1,1,""))</f>
        <v/>
      </c>
      <c r="B6" s="106"/>
      <c r="C6" s="18" t="str">
        <f t="shared" ref="C6:C36" si="0">VLOOKUP(WEEKDAY(D6),dagen,2)</f>
        <v>vr</v>
      </c>
      <c r="D6" s="19">
        <f>DATE(G2,1,1)</f>
        <v>42370</v>
      </c>
      <c r="E6" s="16">
        <f>IF(C6="ma",1,0)</f>
        <v>0</v>
      </c>
      <c r="F6" s="38"/>
      <c r="G6" s="106"/>
      <c r="H6" s="27" t="str">
        <f t="shared" ref="H6:H33" si="1">VLOOKUP(WEEKDAY(I6),dagen,2)</f>
        <v>ma</v>
      </c>
      <c r="I6" s="19">
        <f>D36+1</f>
        <v>42401</v>
      </c>
      <c r="J6" s="25">
        <f>IF(H6="ma",1,0)</f>
        <v>1</v>
      </c>
      <c r="K6" s="38"/>
      <c r="L6" s="106"/>
      <c r="M6" s="27" t="str">
        <f t="shared" ref="M6:M36" si="2">VLOOKUP(WEEKDAY(N6),dagen,2)</f>
        <v>di</v>
      </c>
      <c r="N6" s="19">
        <f>IF(I34="",I33+1,I34+1)</f>
        <v>42430</v>
      </c>
      <c r="O6" s="25">
        <f>IF(M6="ma",1,0)</f>
        <v>0</v>
      </c>
      <c r="P6" s="167"/>
      <c r="Q6" s="106"/>
      <c r="R6" s="27" t="str">
        <f t="shared" ref="R6:R35" si="3">VLOOKUP(WEEKDAY(S6),dagen,2)</f>
        <v>vr</v>
      </c>
      <c r="S6" s="19">
        <f>N36+1</f>
        <v>42461</v>
      </c>
      <c r="T6" s="15">
        <f>IF(R6="ma",1,0)</f>
        <v>0</v>
      </c>
      <c r="U6" s="167"/>
      <c r="V6" s="106"/>
      <c r="W6" s="27" t="str">
        <f t="shared" ref="W6:W36" si="4">VLOOKUP(WEEKDAY(X6),dagen,2)</f>
        <v>zo</v>
      </c>
      <c r="X6" s="19">
        <f>S35+1</f>
        <v>42491</v>
      </c>
      <c r="Y6" s="15">
        <f>IF(W6="ma",1,0)</f>
        <v>0</v>
      </c>
      <c r="Z6" s="167"/>
      <c r="AA6" s="106"/>
      <c r="AB6" s="27" t="str">
        <f t="shared" ref="AB6:AB35" si="5">VLOOKUP(WEEKDAY(AC6),dagen,2)</f>
        <v>wo</v>
      </c>
      <c r="AC6" s="19">
        <f>X36+1</f>
        <v>42522</v>
      </c>
      <c r="AD6" s="15">
        <f>IF(AB6="ma",1,0)</f>
        <v>0</v>
      </c>
      <c r="AE6" s="167"/>
      <c r="AF6" s="106"/>
      <c r="AG6" s="27" t="str">
        <f t="shared" ref="AG6:AG36" si="6">VLOOKUP(WEEKDAY(AH6),dagen,2)</f>
        <v>vr</v>
      </c>
      <c r="AH6" s="19">
        <f>AC35+1</f>
        <v>42552</v>
      </c>
      <c r="AI6" s="15">
        <f>IF(AG6="ma",1,0)</f>
        <v>0</v>
      </c>
      <c r="AJ6" s="167"/>
      <c r="AK6" s="106"/>
      <c r="AL6" s="27" t="str">
        <f t="shared" ref="AL6:AL36" si="7">VLOOKUP(WEEKDAY(AM6),dagen,2)</f>
        <v>ma</v>
      </c>
      <c r="AM6" s="19">
        <f>AH36+1</f>
        <v>42583</v>
      </c>
      <c r="AN6" s="15">
        <f>IF(AL6="ma",1,0)</f>
        <v>1</v>
      </c>
      <c r="AO6" s="167"/>
      <c r="AP6" s="106"/>
      <c r="AQ6" s="27" t="str">
        <f t="shared" ref="AQ6:AQ35" si="8">VLOOKUP(WEEKDAY(AR6),dagen,2)</f>
        <v>do</v>
      </c>
      <c r="AR6" s="19">
        <f>AM36+1</f>
        <v>42614</v>
      </c>
      <c r="AS6" s="15">
        <f>IF(AQ6="ma",1,0)</f>
        <v>0</v>
      </c>
      <c r="AT6" s="167"/>
      <c r="AU6" s="106"/>
      <c r="AV6" s="27" t="str">
        <f t="shared" ref="AV6:AV36" si="9">VLOOKUP(WEEKDAY(AW6),dagen,2)</f>
        <v>za</v>
      </c>
      <c r="AW6" s="19">
        <f>AR35+1</f>
        <v>42644</v>
      </c>
      <c r="AX6" s="15">
        <f>IF(AV6="ma",1,0)</f>
        <v>0</v>
      </c>
      <c r="AY6" s="167"/>
      <c r="AZ6" s="106"/>
      <c r="BA6" s="27" t="str">
        <f t="shared" ref="BA6:BA35" si="10">VLOOKUP(WEEKDAY(BB6),dagen,2)</f>
        <v>di</v>
      </c>
      <c r="BB6" s="19">
        <f>AW36+1</f>
        <v>42675</v>
      </c>
      <c r="BC6" s="15">
        <f>IF(BA6="ma",1,0)</f>
        <v>0</v>
      </c>
      <c r="BD6" s="167"/>
      <c r="BE6" s="106"/>
      <c r="BF6" s="27" t="str">
        <f t="shared" ref="BF6:BF36" si="11">VLOOKUP(WEEKDAY(BG6),dagen,2)</f>
        <v>do</v>
      </c>
      <c r="BG6" s="19">
        <f>BB35+1</f>
        <v>42705</v>
      </c>
      <c r="BH6" s="15">
        <f>IF(BF6="ma",1,0)</f>
        <v>0</v>
      </c>
      <c r="BI6" s="16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</row>
    <row r="7" spans="1:88" ht="12" customHeight="1" x14ac:dyDescent="0.2">
      <c r="A7" s="10" t="str">
        <f>IF(E7=1,1,"")</f>
        <v/>
      </c>
      <c r="B7" s="106"/>
      <c r="C7" s="20" t="str">
        <f t="shared" si="0"/>
        <v>za</v>
      </c>
      <c r="D7" s="21">
        <f>D6+1</f>
        <v>42371</v>
      </c>
      <c r="E7" s="16">
        <f>IF(C7="ma",1,0)</f>
        <v>0</v>
      </c>
      <c r="F7" s="38"/>
      <c r="G7" s="106"/>
      <c r="H7" s="28" t="str">
        <f t="shared" si="1"/>
        <v>di</v>
      </c>
      <c r="I7" s="21">
        <f>I6+1</f>
        <v>42402</v>
      </c>
      <c r="J7" s="25">
        <f t="shared" ref="J7:J34" si="12">IF(H7="ma",1,0)</f>
        <v>0</v>
      </c>
      <c r="K7" s="38"/>
      <c r="L7" s="106"/>
      <c r="M7" s="28" t="str">
        <f t="shared" si="2"/>
        <v>wo</v>
      </c>
      <c r="N7" s="21">
        <f>N6+1</f>
        <v>42431</v>
      </c>
      <c r="O7" s="25">
        <f t="shared" ref="O7:O36" si="13">IF(M7="ma",1,0)</f>
        <v>0</v>
      </c>
      <c r="P7" s="167"/>
      <c r="Q7" s="106"/>
      <c r="R7" s="28" t="str">
        <f t="shared" si="3"/>
        <v>za</v>
      </c>
      <c r="S7" s="21">
        <f>S6+1</f>
        <v>42462</v>
      </c>
      <c r="T7" s="15">
        <f t="shared" ref="T7:T35" si="14">IF(R7="ma",1,0)</f>
        <v>0</v>
      </c>
      <c r="U7" s="167"/>
      <c r="V7" s="106"/>
      <c r="W7" s="28" t="str">
        <f t="shared" si="4"/>
        <v>ma</v>
      </c>
      <c r="X7" s="21">
        <f>X6+1</f>
        <v>42492</v>
      </c>
      <c r="Y7" s="15">
        <f t="shared" ref="Y7:Y36" si="15">IF(W7="ma",1,0)</f>
        <v>1</v>
      </c>
      <c r="Z7" s="167"/>
      <c r="AA7" s="106"/>
      <c r="AB7" s="28" t="str">
        <f t="shared" si="5"/>
        <v>do</v>
      </c>
      <c r="AC7" s="21">
        <f>AC6+1</f>
        <v>42523</v>
      </c>
      <c r="AD7" s="15">
        <f t="shared" ref="AD7:AD35" si="16">IF(AB7="ma",1,0)</f>
        <v>0</v>
      </c>
      <c r="AE7" s="167"/>
      <c r="AF7" s="106"/>
      <c r="AG7" s="28" t="str">
        <f t="shared" si="6"/>
        <v>za</v>
      </c>
      <c r="AH7" s="21">
        <f>AH6+1</f>
        <v>42553</v>
      </c>
      <c r="AI7" s="15">
        <f t="shared" ref="AI7:AI36" si="17">IF(AG7="ma",1,0)</f>
        <v>0</v>
      </c>
      <c r="AJ7" s="167"/>
      <c r="AK7" s="106"/>
      <c r="AL7" s="28" t="str">
        <f t="shared" si="7"/>
        <v>di</v>
      </c>
      <c r="AM7" s="21">
        <f>AM6+1</f>
        <v>42584</v>
      </c>
      <c r="AN7" s="15">
        <f t="shared" ref="AN7:AN36" si="18">IF(AL7="ma",1,0)</f>
        <v>0</v>
      </c>
      <c r="AO7" s="167"/>
      <c r="AP7" s="106"/>
      <c r="AQ7" s="28" t="str">
        <f t="shared" si="8"/>
        <v>vr</v>
      </c>
      <c r="AR7" s="21">
        <f>AR6+1</f>
        <v>42615</v>
      </c>
      <c r="AS7" s="15">
        <f t="shared" ref="AS7:AS35" si="19">IF(AQ7="ma",1,0)</f>
        <v>0</v>
      </c>
      <c r="AT7" s="167"/>
      <c r="AU7" s="106"/>
      <c r="AV7" s="28" t="str">
        <f t="shared" si="9"/>
        <v>zo</v>
      </c>
      <c r="AW7" s="21">
        <f>AW6+1</f>
        <v>42645</v>
      </c>
      <c r="AX7" s="15">
        <f t="shared" ref="AX7:AX36" si="20">IF(AV7="ma",1,0)</f>
        <v>0</v>
      </c>
      <c r="AY7" s="167"/>
      <c r="AZ7" s="106"/>
      <c r="BA7" s="28" t="str">
        <f t="shared" si="10"/>
        <v>wo</v>
      </c>
      <c r="BB7" s="21">
        <f>BB6+1</f>
        <v>42676</v>
      </c>
      <c r="BC7" s="15">
        <f t="shared" ref="BC7:BC35" si="21">IF(BA7="ma",1,0)</f>
        <v>0</v>
      </c>
      <c r="BD7" s="167"/>
      <c r="BE7" s="106"/>
      <c r="BF7" s="28" t="str">
        <f t="shared" si="11"/>
        <v>vr</v>
      </c>
      <c r="BG7" s="21">
        <f>BG6+1</f>
        <v>42706</v>
      </c>
      <c r="BH7" s="15">
        <f t="shared" ref="BH7:BH36" si="22">IF(BF7="ma",1,0)</f>
        <v>0</v>
      </c>
      <c r="BI7" s="16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</row>
    <row r="8" spans="1:88" ht="12" customHeight="1" x14ac:dyDescent="0.2">
      <c r="A8" s="10" t="str">
        <f>IF(E8=1,1,"")</f>
        <v/>
      </c>
      <c r="B8" s="106"/>
      <c r="C8" s="20" t="str">
        <f t="shared" si="0"/>
        <v>zo</v>
      </c>
      <c r="D8" s="21">
        <f t="shared" ref="D8:D36" si="23">D7+1</f>
        <v>42372</v>
      </c>
      <c r="E8" s="16">
        <f>IF(C8="ma",1,0)</f>
        <v>0</v>
      </c>
      <c r="F8" s="38"/>
      <c r="G8" s="106"/>
      <c r="H8" s="28" t="str">
        <f t="shared" si="1"/>
        <v>wo</v>
      </c>
      <c r="I8" s="21">
        <f t="shared" ref="I8:I33" si="24">I7+1</f>
        <v>42403</v>
      </c>
      <c r="J8" s="25">
        <f t="shared" si="12"/>
        <v>0</v>
      </c>
      <c r="K8" s="38"/>
      <c r="L8" s="106"/>
      <c r="M8" s="28" t="str">
        <f t="shared" si="2"/>
        <v>do</v>
      </c>
      <c r="N8" s="21">
        <f t="shared" ref="N8:N36" si="25">N7+1</f>
        <v>42432</v>
      </c>
      <c r="O8" s="25">
        <f t="shared" si="13"/>
        <v>0</v>
      </c>
      <c r="P8" s="167"/>
      <c r="Q8" s="106"/>
      <c r="R8" s="28" t="str">
        <f t="shared" si="3"/>
        <v>zo</v>
      </c>
      <c r="S8" s="21">
        <f t="shared" ref="S8:S35" si="26">S7+1</f>
        <v>42463</v>
      </c>
      <c r="T8" s="15">
        <f t="shared" si="14"/>
        <v>0</v>
      </c>
      <c r="U8" s="167"/>
      <c r="V8" s="106"/>
      <c r="W8" s="28" t="str">
        <f t="shared" si="4"/>
        <v>di</v>
      </c>
      <c r="X8" s="21">
        <f t="shared" ref="X8:X36" si="27">X7+1</f>
        <v>42493</v>
      </c>
      <c r="Y8" s="15">
        <f t="shared" si="15"/>
        <v>0</v>
      </c>
      <c r="Z8" s="167"/>
      <c r="AA8" s="106"/>
      <c r="AB8" s="28" t="str">
        <f t="shared" si="5"/>
        <v>vr</v>
      </c>
      <c r="AC8" s="21">
        <f t="shared" ref="AC8:AC35" si="28">AC7+1</f>
        <v>42524</v>
      </c>
      <c r="AD8" s="15">
        <f t="shared" si="16"/>
        <v>0</v>
      </c>
      <c r="AE8" s="167"/>
      <c r="AF8" s="106"/>
      <c r="AG8" s="28" t="str">
        <f t="shared" si="6"/>
        <v>zo</v>
      </c>
      <c r="AH8" s="21">
        <f t="shared" ref="AH8:AH36" si="29">AH7+1</f>
        <v>42554</v>
      </c>
      <c r="AI8" s="15">
        <f t="shared" si="17"/>
        <v>0</v>
      </c>
      <c r="AJ8" s="167"/>
      <c r="AK8" s="106"/>
      <c r="AL8" s="28" t="str">
        <f t="shared" si="7"/>
        <v>wo</v>
      </c>
      <c r="AM8" s="21">
        <f t="shared" ref="AM8:AM36" si="30">AM7+1</f>
        <v>42585</v>
      </c>
      <c r="AN8" s="15">
        <f t="shared" si="18"/>
        <v>0</v>
      </c>
      <c r="AO8" s="167"/>
      <c r="AP8" s="106"/>
      <c r="AQ8" s="28" t="str">
        <f t="shared" si="8"/>
        <v>za</v>
      </c>
      <c r="AR8" s="21">
        <f t="shared" ref="AR8:AR35" si="31">AR7+1</f>
        <v>42616</v>
      </c>
      <c r="AS8" s="15">
        <f t="shared" si="19"/>
        <v>0</v>
      </c>
      <c r="AT8" s="167"/>
      <c r="AU8" s="106"/>
      <c r="AV8" s="28" t="str">
        <f t="shared" si="9"/>
        <v>ma</v>
      </c>
      <c r="AW8" s="21">
        <f t="shared" ref="AW8:AW36" si="32">AW7+1</f>
        <v>42646</v>
      </c>
      <c r="AX8" s="15">
        <f t="shared" si="20"/>
        <v>1</v>
      </c>
      <c r="AY8" s="167"/>
      <c r="AZ8" s="106"/>
      <c r="BA8" s="28" t="str">
        <f t="shared" si="10"/>
        <v>do</v>
      </c>
      <c r="BB8" s="21">
        <f t="shared" ref="BB8:BB35" si="33">BB7+1</f>
        <v>42677</v>
      </c>
      <c r="BC8" s="15">
        <f t="shared" si="21"/>
        <v>0</v>
      </c>
      <c r="BD8" s="167"/>
      <c r="BE8" s="106"/>
      <c r="BF8" s="28" t="str">
        <f t="shared" si="11"/>
        <v>za</v>
      </c>
      <c r="BG8" s="21">
        <f t="shared" ref="BG8:BG36" si="34">BG7+1</f>
        <v>42707</v>
      </c>
      <c r="BH8" s="15">
        <f t="shared" si="22"/>
        <v>0</v>
      </c>
      <c r="BI8" s="16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</row>
    <row r="9" spans="1:88" ht="12" customHeight="1" x14ac:dyDescent="0.2">
      <c r="A9" s="10">
        <f>IF(E9=1,1,"")</f>
        <v>1</v>
      </c>
      <c r="B9" s="106"/>
      <c r="C9" s="20" t="str">
        <f t="shared" si="0"/>
        <v>ma</v>
      </c>
      <c r="D9" s="21">
        <f t="shared" si="23"/>
        <v>42373</v>
      </c>
      <c r="E9" s="16">
        <f>IF(C9="ma",1,0)</f>
        <v>1</v>
      </c>
      <c r="F9" s="38"/>
      <c r="G9" s="106"/>
      <c r="H9" s="28" t="str">
        <f t="shared" si="1"/>
        <v>do</v>
      </c>
      <c r="I9" s="21">
        <f t="shared" si="24"/>
        <v>42404</v>
      </c>
      <c r="J9" s="25">
        <f t="shared" si="12"/>
        <v>0</v>
      </c>
      <c r="K9" s="38"/>
      <c r="L9" s="106"/>
      <c r="M9" s="28" t="str">
        <f t="shared" si="2"/>
        <v>vr</v>
      </c>
      <c r="N9" s="21">
        <f t="shared" si="25"/>
        <v>42433</v>
      </c>
      <c r="O9" s="25">
        <f t="shared" si="13"/>
        <v>0</v>
      </c>
      <c r="P9" s="167"/>
      <c r="Q9" s="106"/>
      <c r="R9" s="28" t="str">
        <f t="shared" si="3"/>
        <v>ma</v>
      </c>
      <c r="S9" s="21">
        <f t="shared" si="26"/>
        <v>42464</v>
      </c>
      <c r="T9" s="15">
        <f t="shared" si="14"/>
        <v>1</v>
      </c>
      <c r="U9" s="167"/>
      <c r="V9" s="106"/>
      <c r="W9" s="28" t="str">
        <f t="shared" si="4"/>
        <v>wo</v>
      </c>
      <c r="X9" s="21">
        <f t="shared" si="27"/>
        <v>42494</v>
      </c>
      <c r="Y9" s="15">
        <f t="shared" si="15"/>
        <v>0</v>
      </c>
      <c r="Z9" s="167"/>
      <c r="AA9" s="106"/>
      <c r="AB9" s="28" t="str">
        <f t="shared" si="5"/>
        <v>za</v>
      </c>
      <c r="AC9" s="21">
        <f t="shared" si="28"/>
        <v>42525</v>
      </c>
      <c r="AD9" s="15">
        <f t="shared" si="16"/>
        <v>0</v>
      </c>
      <c r="AE9" s="167"/>
      <c r="AF9" s="106"/>
      <c r="AG9" s="28" t="str">
        <f t="shared" si="6"/>
        <v>ma</v>
      </c>
      <c r="AH9" s="21">
        <f t="shared" si="29"/>
        <v>42555</v>
      </c>
      <c r="AI9" s="15">
        <f t="shared" si="17"/>
        <v>1</v>
      </c>
      <c r="AJ9" s="167"/>
      <c r="AK9" s="106"/>
      <c r="AL9" s="28" t="str">
        <f t="shared" si="7"/>
        <v>do</v>
      </c>
      <c r="AM9" s="21">
        <f t="shared" si="30"/>
        <v>42586</v>
      </c>
      <c r="AN9" s="15">
        <f t="shared" si="18"/>
        <v>0</v>
      </c>
      <c r="AO9" s="167"/>
      <c r="AP9" s="106"/>
      <c r="AQ9" s="28" t="str">
        <f t="shared" si="8"/>
        <v>zo</v>
      </c>
      <c r="AR9" s="21">
        <f t="shared" si="31"/>
        <v>42617</v>
      </c>
      <c r="AS9" s="15">
        <f t="shared" si="19"/>
        <v>0</v>
      </c>
      <c r="AT9" s="167"/>
      <c r="AU9" s="106"/>
      <c r="AV9" s="28" t="str">
        <f t="shared" si="9"/>
        <v>di</v>
      </c>
      <c r="AW9" s="21">
        <f t="shared" si="32"/>
        <v>42647</v>
      </c>
      <c r="AX9" s="15">
        <f t="shared" si="20"/>
        <v>0</v>
      </c>
      <c r="AY9" s="167"/>
      <c r="AZ9" s="106"/>
      <c r="BA9" s="28" t="str">
        <f t="shared" si="10"/>
        <v>vr</v>
      </c>
      <c r="BB9" s="21">
        <f t="shared" si="33"/>
        <v>42678</v>
      </c>
      <c r="BC9" s="15">
        <f t="shared" si="21"/>
        <v>0</v>
      </c>
      <c r="BD9" s="167"/>
      <c r="BE9" s="106"/>
      <c r="BF9" s="28" t="str">
        <f t="shared" si="11"/>
        <v>zo</v>
      </c>
      <c r="BG9" s="21">
        <f t="shared" si="34"/>
        <v>42708</v>
      </c>
      <c r="BH9" s="15">
        <f t="shared" si="22"/>
        <v>0</v>
      </c>
      <c r="BI9" s="16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</row>
    <row r="10" spans="1:88" ht="12" customHeight="1" x14ac:dyDescent="0.2">
      <c r="A10" s="10" t="str">
        <f>IF(E10=1,2,"")</f>
        <v/>
      </c>
      <c r="B10" s="106"/>
      <c r="C10" s="20" t="str">
        <f t="shared" si="0"/>
        <v>di</v>
      </c>
      <c r="D10" s="21">
        <f t="shared" si="23"/>
        <v>42374</v>
      </c>
      <c r="E10" s="16">
        <f t="shared" ref="E10:E36" si="35">IF(C10="ma",1,0)</f>
        <v>0</v>
      </c>
      <c r="F10" s="38"/>
      <c r="G10" s="106"/>
      <c r="H10" s="28" t="str">
        <f t="shared" si="1"/>
        <v>vr</v>
      </c>
      <c r="I10" s="21">
        <f t="shared" si="24"/>
        <v>42405</v>
      </c>
      <c r="J10" s="25">
        <f t="shared" si="12"/>
        <v>0</v>
      </c>
      <c r="K10" s="38"/>
      <c r="L10" s="106"/>
      <c r="M10" s="28" t="str">
        <f t="shared" si="2"/>
        <v>za</v>
      </c>
      <c r="N10" s="21">
        <f t="shared" si="25"/>
        <v>42434</v>
      </c>
      <c r="O10" s="25">
        <f t="shared" si="13"/>
        <v>0</v>
      </c>
      <c r="P10" s="167"/>
      <c r="Q10" s="106"/>
      <c r="R10" s="28" t="str">
        <f t="shared" si="3"/>
        <v>di</v>
      </c>
      <c r="S10" s="21">
        <f t="shared" si="26"/>
        <v>42465</v>
      </c>
      <c r="T10" s="15">
        <f t="shared" si="14"/>
        <v>0</v>
      </c>
      <c r="U10" s="167"/>
      <c r="V10" s="106"/>
      <c r="W10" s="28" t="str">
        <f t="shared" si="4"/>
        <v>do</v>
      </c>
      <c r="X10" s="21">
        <f t="shared" si="27"/>
        <v>42495</v>
      </c>
      <c r="Y10" s="15">
        <f t="shared" si="15"/>
        <v>0</v>
      </c>
      <c r="Z10" s="167"/>
      <c r="AA10" s="106"/>
      <c r="AB10" s="28" t="str">
        <f t="shared" si="5"/>
        <v>zo</v>
      </c>
      <c r="AC10" s="21">
        <f t="shared" si="28"/>
        <v>42526</v>
      </c>
      <c r="AD10" s="15">
        <f t="shared" si="16"/>
        <v>0</v>
      </c>
      <c r="AE10" s="167"/>
      <c r="AF10" s="106"/>
      <c r="AG10" s="28" t="str">
        <f t="shared" si="6"/>
        <v>di</v>
      </c>
      <c r="AH10" s="21">
        <f t="shared" si="29"/>
        <v>42556</v>
      </c>
      <c r="AI10" s="15">
        <f t="shared" si="17"/>
        <v>0</v>
      </c>
      <c r="AJ10" s="167"/>
      <c r="AK10" s="106"/>
      <c r="AL10" s="28" t="str">
        <f t="shared" si="7"/>
        <v>vr</v>
      </c>
      <c r="AM10" s="21">
        <f t="shared" si="30"/>
        <v>42587</v>
      </c>
      <c r="AN10" s="15">
        <f t="shared" si="18"/>
        <v>0</v>
      </c>
      <c r="AO10" s="167"/>
      <c r="AP10" s="106"/>
      <c r="AQ10" s="28" t="str">
        <f t="shared" si="8"/>
        <v>ma</v>
      </c>
      <c r="AR10" s="21">
        <f t="shared" si="31"/>
        <v>42618</v>
      </c>
      <c r="AS10" s="15">
        <f t="shared" si="19"/>
        <v>1</v>
      </c>
      <c r="AT10" s="167"/>
      <c r="AU10" s="106"/>
      <c r="AV10" s="28" t="str">
        <f t="shared" si="9"/>
        <v>wo</v>
      </c>
      <c r="AW10" s="21">
        <f t="shared" si="32"/>
        <v>42648</v>
      </c>
      <c r="AX10" s="15">
        <f t="shared" si="20"/>
        <v>0</v>
      </c>
      <c r="AY10" s="167"/>
      <c r="AZ10" s="106"/>
      <c r="BA10" s="28" t="str">
        <f t="shared" si="10"/>
        <v>za</v>
      </c>
      <c r="BB10" s="21">
        <f t="shared" si="33"/>
        <v>42679</v>
      </c>
      <c r="BC10" s="15">
        <f t="shared" si="21"/>
        <v>0</v>
      </c>
      <c r="BD10" s="167"/>
      <c r="BE10" s="106"/>
      <c r="BF10" s="28" t="str">
        <f t="shared" si="11"/>
        <v>ma</v>
      </c>
      <c r="BG10" s="21">
        <f t="shared" si="34"/>
        <v>42709</v>
      </c>
      <c r="BH10" s="15">
        <f t="shared" si="22"/>
        <v>1</v>
      </c>
      <c r="BI10" s="167"/>
      <c r="BJ10" s="17"/>
      <c r="BK10" s="30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</row>
    <row r="11" spans="1:88" ht="12" customHeight="1" x14ac:dyDescent="0.2">
      <c r="A11" s="10" t="str">
        <f>IF(E11=1,2,"")</f>
        <v/>
      </c>
      <c r="B11" s="106"/>
      <c r="C11" s="20" t="str">
        <f t="shared" si="0"/>
        <v>wo</v>
      </c>
      <c r="D11" s="21">
        <f t="shared" si="23"/>
        <v>42375</v>
      </c>
      <c r="E11" s="16">
        <f t="shared" si="35"/>
        <v>0</v>
      </c>
      <c r="F11" s="38"/>
      <c r="G11" s="106"/>
      <c r="H11" s="28" t="str">
        <f t="shared" si="1"/>
        <v>za</v>
      </c>
      <c r="I11" s="21">
        <f t="shared" si="24"/>
        <v>42406</v>
      </c>
      <c r="J11" s="25">
        <f t="shared" si="12"/>
        <v>0</v>
      </c>
      <c r="K11" s="38"/>
      <c r="L11" s="106"/>
      <c r="M11" s="28" t="str">
        <f t="shared" si="2"/>
        <v>zo</v>
      </c>
      <c r="N11" s="21">
        <f t="shared" si="25"/>
        <v>42435</v>
      </c>
      <c r="O11" s="25">
        <f t="shared" si="13"/>
        <v>0</v>
      </c>
      <c r="P11" s="167"/>
      <c r="Q11" s="106"/>
      <c r="R11" s="28" t="str">
        <f t="shared" si="3"/>
        <v>wo</v>
      </c>
      <c r="S11" s="21">
        <f t="shared" si="26"/>
        <v>42466</v>
      </c>
      <c r="T11" s="15">
        <f t="shared" si="14"/>
        <v>0</v>
      </c>
      <c r="U11" s="167"/>
      <c r="V11" s="106"/>
      <c r="W11" s="28" t="str">
        <f t="shared" si="4"/>
        <v>vr</v>
      </c>
      <c r="X11" s="21">
        <f t="shared" si="27"/>
        <v>42496</v>
      </c>
      <c r="Y11" s="15">
        <f t="shared" si="15"/>
        <v>0</v>
      </c>
      <c r="Z11" s="167"/>
      <c r="AA11" s="106"/>
      <c r="AB11" s="28" t="str">
        <f t="shared" si="5"/>
        <v>ma</v>
      </c>
      <c r="AC11" s="21">
        <f t="shared" si="28"/>
        <v>42527</v>
      </c>
      <c r="AD11" s="15">
        <f t="shared" si="16"/>
        <v>1</v>
      </c>
      <c r="AE11" s="167"/>
      <c r="AF11" s="106"/>
      <c r="AG11" s="28" t="str">
        <f t="shared" si="6"/>
        <v>wo</v>
      </c>
      <c r="AH11" s="21">
        <f t="shared" si="29"/>
        <v>42557</v>
      </c>
      <c r="AI11" s="15">
        <f t="shared" si="17"/>
        <v>0</v>
      </c>
      <c r="AJ11" s="167"/>
      <c r="AK11" s="106"/>
      <c r="AL11" s="28" t="str">
        <f t="shared" si="7"/>
        <v>za</v>
      </c>
      <c r="AM11" s="21">
        <f t="shared" si="30"/>
        <v>42588</v>
      </c>
      <c r="AN11" s="15">
        <f t="shared" si="18"/>
        <v>0</v>
      </c>
      <c r="AO11" s="167"/>
      <c r="AP11" s="106"/>
      <c r="AQ11" s="28" t="str">
        <f t="shared" si="8"/>
        <v>di</v>
      </c>
      <c r="AR11" s="21">
        <f t="shared" si="31"/>
        <v>42619</v>
      </c>
      <c r="AS11" s="15">
        <f t="shared" si="19"/>
        <v>0</v>
      </c>
      <c r="AT11" s="167"/>
      <c r="AU11" s="106"/>
      <c r="AV11" s="28" t="str">
        <f t="shared" si="9"/>
        <v>do</v>
      </c>
      <c r="AW11" s="21">
        <f t="shared" si="32"/>
        <v>42649</v>
      </c>
      <c r="AX11" s="15">
        <f t="shared" si="20"/>
        <v>0</v>
      </c>
      <c r="AY11" s="167"/>
      <c r="AZ11" s="106"/>
      <c r="BA11" s="28" t="str">
        <f t="shared" si="10"/>
        <v>zo</v>
      </c>
      <c r="BB11" s="21">
        <f t="shared" si="33"/>
        <v>42680</v>
      </c>
      <c r="BC11" s="15">
        <f t="shared" si="21"/>
        <v>0</v>
      </c>
      <c r="BD11" s="167"/>
      <c r="BE11" s="106"/>
      <c r="BF11" s="28" t="str">
        <f t="shared" si="11"/>
        <v>di</v>
      </c>
      <c r="BG11" s="21">
        <f t="shared" si="34"/>
        <v>42710</v>
      </c>
      <c r="BH11" s="15">
        <f t="shared" si="22"/>
        <v>0</v>
      </c>
      <c r="BI11" s="16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</row>
    <row r="12" spans="1:88" ht="12" customHeight="1" x14ac:dyDescent="0.2">
      <c r="A12" s="10" t="str">
        <f>IF(E12=1,2,"")</f>
        <v/>
      </c>
      <c r="B12" s="106"/>
      <c r="C12" s="20" t="str">
        <f t="shared" si="0"/>
        <v>do</v>
      </c>
      <c r="D12" s="21">
        <f t="shared" si="23"/>
        <v>42376</v>
      </c>
      <c r="E12" s="16">
        <f t="shared" si="35"/>
        <v>0</v>
      </c>
      <c r="F12" s="38"/>
      <c r="G12" s="106"/>
      <c r="H12" s="28" t="str">
        <f t="shared" si="1"/>
        <v>zo</v>
      </c>
      <c r="I12" s="21">
        <f t="shared" si="24"/>
        <v>42407</v>
      </c>
      <c r="J12" s="25">
        <f t="shared" si="12"/>
        <v>0</v>
      </c>
      <c r="K12" s="38"/>
      <c r="L12" s="106"/>
      <c r="M12" s="28" t="str">
        <f t="shared" si="2"/>
        <v>ma</v>
      </c>
      <c r="N12" s="21">
        <f t="shared" si="25"/>
        <v>42436</v>
      </c>
      <c r="O12" s="25">
        <f t="shared" si="13"/>
        <v>1</v>
      </c>
      <c r="P12" s="167"/>
      <c r="Q12" s="106"/>
      <c r="R12" s="28" t="str">
        <f t="shared" si="3"/>
        <v>do</v>
      </c>
      <c r="S12" s="21">
        <f t="shared" si="26"/>
        <v>42467</v>
      </c>
      <c r="T12" s="15">
        <f t="shared" si="14"/>
        <v>0</v>
      </c>
      <c r="U12" s="167"/>
      <c r="V12" s="106"/>
      <c r="W12" s="28" t="str">
        <f t="shared" si="4"/>
        <v>za</v>
      </c>
      <c r="X12" s="21">
        <f t="shared" si="27"/>
        <v>42497</v>
      </c>
      <c r="Y12" s="15">
        <f t="shared" si="15"/>
        <v>0</v>
      </c>
      <c r="Z12" s="167"/>
      <c r="AA12" s="106"/>
      <c r="AB12" s="28" t="str">
        <f t="shared" si="5"/>
        <v>di</v>
      </c>
      <c r="AC12" s="21">
        <f t="shared" si="28"/>
        <v>42528</v>
      </c>
      <c r="AD12" s="15">
        <f t="shared" si="16"/>
        <v>0</v>
      </c>
      <c r="AE12" s="167"/>
      <c r="AF12" s="106"/>
      <c r="AG12" s="28" t="str">
        <f t="shared" si="6"/>
        <v>do</v>
      </c>
      <c r="AH12" s="21">
        <f t="shared" si="29"/>
        <v>42558</v>
      </c>
      <c r="AI12" s="15">
        <f t="shared" si="17"/>
        <v>0</v>
      </c>
      <c r="AJ12" s="167"/>
      <c r="AK12" s="106"/>
      <c r="AL12" s="28" t="str">
        <f t="shared" si="7"/>
        <v>zo</v>
      </c>
      <c r="AM12" s="21">
        <f t="shared" si="30"/>
        <v>42589</v>
      </c>
      <c r="AN12" s="15">
        <f t="shared" si="18"/>
        <v>0</v>
      </c>
      <c r="AO12" s="167"/>
      <c r="AP12" s="106"/>
      <c r="AQ12" s="28" t="str">
        <f t="shared" si="8"/>
        <v>wo</v>
      </c>
      <c r="AR12" s="21">
        <f t="shared" si="31"/>
        <v>42620</v>
      </c>
      <c r="AS12" s="15">
        <f t="shared" si="19"/>
        <v>0</v>
      </c>
      <c r="AT12" s="167"/>
      <c r="AU12" s="106"/>
      <c r="AV12" s="28" t="str">
        <f t="shared" si="9"/>
        <v>vr</v>
      </c>
      <c r="AW12" s="21">
        <f t="shared" si="32"/>
        <v>42650</v>
      </c>
      <c r="AX12" s="15">
        <f t="shared" si="20"/>
        <v>0</v>
      </c>
      <c r="AY12" s="167"/>
      <c r="AZ12" s="106"/>
      <c r="BA12" s="28" t="str">
        <f t="shared" si="10"/>
        <v>ma</v>
      </c>
      <c r="BB12" s="21">
        <f t="shared" si="33"/>
        <v>42681</v>
      </c>
      <c r="BC12" s="15">
        <f t="shared" si="21"/>
        <v>1</v>
      </c>
      <c r="BD12" s="167"/>
      <c r="BE12" s="106"/>
      <c r="BF12" s="28" t="str">
        <f t="shared" si="11"/>
        <v>wo</v>
      </c>
      <c r="BG12" s="21">
        <f t="shared" si="34"/>
        <v>42711</v>
      </c>
      <c r="BH12" s="15">
        <f t="shared" si="22"/>
        <v>0</v>
      </c>
      <c r="BI12" s="16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</row>
    <row r="13" spans="1:88" ht="12" customHeight="1" x14ac:dyDescent="0.2">
      <c r="A13" s="11"/>
      <c r="B13" s="106"/>
      <c r="C13" s="20" t="str">
        <f t="shared" si="0"/>
        <v>vr</v>
      </c>
      <c r="D13" s="21">
        <f t="shared" si="23"/>
        <v>42377</v>
      </c>
      <c r="E13" s="16">
        <f t="shared" si="35"/>
        <v>0</v>
      </c>
      <c r="F13" s="38"/>
      <c r="G13" s="106"/>
      <c r="H13" s="28" t="str">
        <f t="shared" si="1"/>
        <v>ma</v>
      </c>
      <c r="I13" s="21">
        <f t="shared" si="24"/>
        <v>42408</v>
      </c>
      <c r="J13" s="25">
        <f t="shared" si="12"/>
        <v>1</v>
      </c>
      <c r="K13" s="38"/>
      <c r="L13" s="106"/>
      <c r="M13" s="28" t="str">
        <f t="shared" si="2"/>
        <v>di</v>
      </c>
      <c r="N13" s="21">
        <f t="shared" si="25"/>
        <v>42437</v>
      </c>
      <c r="O13" s="25">
        <f t="shared" si="13"/>
        <v>0</v>
      </c>
      <c r="P13" s="167"/>
      <c r="Q13" s="106"/>
      <c r="R13" s="28" t="str">
        <f t="shared" si="3"/>
        <v>vr</v>
      </c>
      <c r="S13" s="21">
        <f t="shared" si="26"/>
        <v>42468</v>
      </c>
      <c r="T13" s="15">
        <f t="shared" si="14"/>
        <v>0</v>
      </c>
      <c r="U13" s="167"/>
      <c r="V13" s="106"/>
      <c r="W13" s="28" t="str">
        <f t="shared" si="4"/>
        <v>zo</v>
      </c>
      <c r="X13" s="21">
        <f t="shared" si="27"/>
        <v>42498</v>
      </c>
      <c r="Y13" s="15">
        <f t="shared" si="15"/>
        <v>0</v>
      </c>
      <c r="Z13" s="167"/>
      <c r="AA13" s="106"/>
      <c r="AB13" s="28" t="str">
        <f t="shared" si="5"/>
        <v>wo</v>
      </c>
      <c r="AC13" s="21">
        <f t="shared" si="28"/>
        <v>42529</v>
      </c>
      <c r="AD13" s="15">
        <f t="shared" si="16"/>
        <v>0</v>
      </c>
      <c r="AE13" s="167"/>
      <c r="AF13" s="106"/>
      <c r="AG13" s="28" t="str">
        <f t="shared" si="6"/>
        <v>vr</v>
      </c>
      <c r="AH13" s="21">
        <f t="shared" si="29"/>
        <v>42559</v>
      </c>
      <c r="AI13" s="15">
        <f t="shared" si="17"/>
        <v>0</v>
      </c>
      <c r="AJ13" s="167"/>
      <c r="AK13" s="106"/>
      <c r="AL13" s="28" t="str">
        <f t="shared" si="7"/>
        <v>ma</v>
      </c>
      <c r="AM13" s="21">
        <f t="shared" si="30"/>
        <v>42590</v>
      </c>
      <c r="AN13" s="15">
        <f t="shared" si="18"/>
        <v>1</v>
      </c>
      <c r="AO13" s="167"/>
      <c r="AP13" s="106"/>
      <c r="AQ13" s="28" t="str">
        <f t="shared" si="8"/>
        <v>do</v>
      </c>
      <c r="AR13" s="21">
        <f t="shared" si="31"/>
        <v>42621</v>
      </c>
      <c r="AS13" s="15">
        <f t="shared" si="19"/>
        <v>0</v>
      </c>
      <c r="AT13" s="167"/>
      <c r="AU13" s="106"/>
      <c r="AV13" s="28" t="str">
        <f t="shared" si="9"/>
        <v>za</v>
      </c>
      <c r="AW13" s="21">
        <f t="shared" si="32"/>
        <v>42651</v>
      </c>
      <c r="AX13" s="15">
        <f t="shared" si="20"/>
        <v>0</v>
      </c>
      <c r="AY13" s="167"/>
      <c r="AZ13" s="106"/>
      <c r="BA13" s="28" t="str">
        <f t="shared" si="10"/>
        <v>di</v>
      </c>
      <c r="BB13" s="21">
        <f t="shared" si="33"/>
        <v>42682</v>
      </c>
      <c r="BC13" s="15">
        <f t="shared" si="21"/>
        <v>0</v>
      </c>
      <c r="BD13" s="167"/>
      <c r="BE13" s="106"/>
      <c r="BF13" s="28" t="str">
        <f t="shared" si="11"/>
        <v>do</v>
      </c>
      <c r="BG13" s="21">
        <f t="shared" si="34"/>
        <v>42712</v>
      </c>
      <c r="BH13" s="15">
        <f t="shared" si="22"/>
        <v>0</v>
      </c>
      <c r="BI13" s="16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</row>
    <row r="14" spans="1:88" ht="12" customHeight="1" x14ac:dyDescent="0.2">
      <c r="A14" s="11"/>
      <c r="B14" s="106"/>
      <c r="C14" s="20" t="str">
        <f t="shared" si="0"/>
        <v>za</v>
      </c>
      <c r="D14" s="21">
        <f t="shared" si="23"/>
        <v>42378</v>
      </c>
      <c r="E14" s="16">
        <f t="shared" si="35"/>
        <v>0</v>
      </c>
      <c r="F14" s="38"/>
      <c r="G14" s="106"/>
      <c r="H14" s="28" t="str">
        <f t="shared" si="1"/>
        <v>di</v>
      </c>
      <c r="I14" s="21">
        <f t="shared" si="24"/>
        <v>42409</v>
      </c>
      <c r="J14" s="25">
        <f t="shared" si="12"/>
        <v>0</v>
      </c>
      <c r="K14" s="38"/>
      <c r="L14" s="106"/>
      <c r="M14" s="28" t="str">
        <f t="shared" si="2"/>
        <v>wo</v>
      </c>
      <c r="N14" s="21">
        <f t="shared" si="25"/>
        <v>42438</v>
      </c>
      <c r="O14" s="25">
        <f t="shared" si="13"/>
        <v>0</v>
      </c>
      <c r="P14" s="167"/>
      <c r="Q14" s="106"/>
      <c r="R14" s="28" t="str">
        <f t="shared" si="3"/>
        <v>za</v>
      </c>
      <c r="S14" s="21">
        <f t="shared" si="26"/>
        <v>42469</v>
      </c>
      <c r="T14" s="15">
        <f t="shared" si="14"/>
        <v>0</v>
      </c>
      <c r="U14" s="167"/>
      <c r="V14" s="106"/>
      <c r="W14" s="28" t="str">
        <f t="shared" si="4"/>
        <v>ma</v>
      </c>
      <c r="X14" s="21">
        <f t="shared" si="27"/>
        <v>42499</v>
      </c>
      <c r="Y14" s="15">
        <f t="shared" si="15"/>
        <v>1</v>
      </c>
      <c r="Z14" s="167"/>
      <c r="AA14" s="106"/>
      <c r="AB14" s="28" t="str">
        <f t="shared" si="5"/>
        <v>do</v>
      </c>
      <c r="AC14" s="21">
        <f t="shared" si="28"/>
        <v>42530</v>
      </c>
      <c r="AD14" s="15">
        <f t="shared" si="16"/>
        <v>0</v>
      </c>
      <c r="AE14" s="167"/>
      <c r="AF14" s="106"/>
      <c r="AG14" s="28" t="str">
        <f t="shared" si="6"/>
        <v>za</v>
      </c>
      <c r="AH14" s="21">
        <f t="shared" si="29"/>
        <v>42560</v>
      </c>
      <c r="AI14" s="15">
        <f t="shared" si="17"/>
        <v>0</v>
      </c>
      <c r="AJ14" s="167"/>
      <c r="AK14" s="106"/>
      <c r="AL14" s="28" t="str">
        <f t="shared" si="7"/>
        <v>di</v>
      </c>
      <c r="AM14" s="21">
        <f t="shared" si="30"/>
        <v>42591</v>
      </c>
      <c r="AN14" s="15">
        <f t="shared" si="18"/>
        <v>0</v>
      </c>
      <c r="AO14" s="167"/>
      <c r="AP14" s="106"/>
      <c r="AQ14" s="28" t="str">
        <f t="shared" si="8"/>
        <v>vr</v>
      </c>
      <c r="AR14" s="21">
        <f t="shared" si="31"/>
        <v>42622</v>
      </c>
      <c r="AS14" s="15">
        <f t="shared" si="19"/>
        <v>0</v>
      </c>
      <c r="AT14" s="167"/>
      <c r="AU14" s="106"/>
      <c r="AV14" s="28" t="str">
        <f t="shared" si="9"/>
        <v>zo</v>
      </c>
      <c r="AW14" s="21">
        <f t="shared" si="32"/>
        <v>42652</v>
      </c>
      <c r="AX14" s="15">
        <f t="shared" si="20"/>
        <v>0</v>
      </c>
      <c r="AY14" s="167"/>
      <c r="AZ14" s="106"/>
      <c r="BA14" s="28" t="str">
        <f t="shared" si="10"/>
        <v>wo</v>
      </c>
      <c r="BB14" s="21">
        <f t="shared" si="33"/>
        <v>42683</v>
      </c>
      <c r="BC14" s="15">
        <f t="shared" si="21"/>
        <v>0</v>
      </c>
      <c r="BD14" s="167"/>
      <c r="BE14" s="106"/>
      <c r="BF14" s="28" t="str">
        <f t="shared" si="11"/>
        <v>vr</v>
      </c>
      <c r="BG14" s="21">
        <f t="shared" si="34"/>
        <v>42713</v>
      </c>
      <c r="BH14" s="15">
        <f t="shared" si="22"/>
        <v>0</v>
      </c>
      <c r="BI14" s="16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</row>
    <row r="15" spans="1:88" ht="12" customHeight="1" x14ac:dyDescent="0.2">
      <c r="A15" s="11"/>
      <c r="B15" s="106"/>
      <c r="C15" s="20" t="str">
        <f t="shared" si="0"/>
        <v>zo</v>
      </c>
      <c r="D15" s="21">
        <f t="shared" si="23"/>
        <v>42379</v>
      </c>
      <c r="E15" s="16">
        <f t="shared" si="35"/>
        <v>0</v>
      </c>
      <c r="F15" s="38"/>
      <c r="G15" s="106"/>
      <c r="H15" s="28" t="str">
        <f t="shared" si="1"/>
        <v>wo</v>
      </c>
      <c r="I15" s="21">
        <f t="shared" si="24"/>
        <v>42410</v>
      </c>
      <c r="J15" s="25">
        <f t="shared" si="12"/>
        <v>0</v>
      </c>
      <c r="K15" s="38"/>
      <c r="L15" s="106"/>
      <c r="M15" s="28" t="str">
        <f t="shared" si="2"/>
        <v>do</v>
      </c>
      <c r="N15" s="21">
        <f t="shared" si="25"/>
        <v>42439</v>
      </c>
      <c r="O15" s="25">
        <f t="shared" si="13"/>
        <v>0</v>
      </c>
      <c r="P15" s="167"/>
      <c r="Q15" s="106"/>
      <c r="R15" s="28" t="str">
        <f t="shared" si="3"/>
        <v>zo</v>
      </c>
      <c r="S15" s="21">
        <f t="shared" si="26"/>
        <v>42470</v>
      </c>
      <c r="T15" s="15">
        <f t="shared" si="14"/>
        <v>0</v>
      </c>
      <c r="U15" s="167"/>
      <c r="V15" s="106"/>
      <c r="W15" s="28" t="str">
        <f t="shared" si="4"/>
        <v>di</v>
      </c>
      <c r="X15" s="21">
        <f t="shared" si="27"/>
        <v>42500</v>
      </c>
      <c r="Y15" s="15">
        <f t="shared" si="15"/>
        <v>0</v>
      </c>
      <c r="Z15" s="167"/>
      <c r="AA15" s="106"/>
      <c r="AB15" s="28" t="str">
        <f t="shared" si="5"/>
        <v>vr</v>
      </c>
      <c r="AC15" s="21">
        <f t="shared" si="28"/>
        <v>42531</v>
      </c>
      <c r="AD15" s="15">
        <f t="shared" si="16"/>
        <v>0</v>
      </c>
      <c r="AE15" s="167"/>
      <c r="AF15" s="106"/>
      <c r="AG15" s="28" t="str">
        <f t="shared" si="6"/>
        <v>zo</v>
      </c>
      <c r="AH15" s="21">
        <f t="shared" si="29"/>
        <v>42561</v>
      </c>
      <c r="AI15" s="15">
        <f t="shared" si="17"/>
        <v>0</v>
      </c>
      <c r="AJ15" s="167"/>
      <c r="AK15" s="106"/>
      <c r="AL15" s="28" t="str">
        <f t="shared" si="7"/>
        <v>wo</v>
      </c>
      <c r="AM15" s="21">
        <f t="shared" si="30"/>
        <v>42592</v>
      </c>
      <c r="AN15" s="15">
        <f t="shared" si="18"/>
        <v>0</v>
      </c>
      <c r="AO15" s="167"/>
      <c r="AP15" s="106"/>
      <c r="AQ15" s="28" t="str">
        <f t="shared" si="8"/>
        <v>za</v>
      </c>
      <c r="AR15" s="21">
        <f t="shared" si="31"/>
        <v>42623</v>
      </c>
      <c r="AS15" s="15">
        <f t="shared" si="19"/>
        <v>0</v>
      </c>
      <c r="AT15" s="167"/>
      <c r="AU15" s="106"/>
      <c r="AV15" s="28" t="str">
        <f t="shared" si="9"/>
        <v>ma</v>
      </c>
      <c r="AW15" s="21">
        <f t="shared" si="32"/>
        <v>42653</v>
      </c>
      <c r="AX15" s="15">
        <f t="shared" si="20"/>
        <v>1</v>
      </c>
      <c r="AY15" s="167"/>
      <c r="AZ15" s="106"/>
      <c r="BA15" s="28" t="str">
        <f t="shared" si="10"/>
        <v>do</v>
      </c>
      <c r="BB15" s="21">
        <f t="shared" si="33"/>
        <v>42684</v>
      </c>
      <c r="BC15" s="15">
        <f t="shared" si="21"/>
        <v>0</v>
      </c>
      <c r="BD15" s="167"/>
      <c r="BE15" s="106"/>
      <c r="BF15" s="28" t="str">
        <f t="shared" si="11"/>
        <v>za</v>
      </c>
      <c r="BG15" s="21">
        <f t="shared" si="34"/>
        <v>42714</v>
      </c>
      <c r="BH15" s="15">
        <f t="shared" si="22"/>
        <v>0</v>
      </c>
      <c r="BI15" s="16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</row>
    <row r="16" spans="1:88" ht="12" customHeight="1" x14ac:dyDescent="0.2">
      <c r="A16" s="11"/>
      <c r="B16" s="106"/>
      <c r="C16" s="20" t="str">
        <f t="shared" si="0"/>
        <v>ma</v>
      </c>
      <c r="D16" s="21">
        <f t="shared" si="23"/>
        <v>42380</v>
      </c>
      <c r="E16" s="16">
        <f t="shared" si="35"/>
        <v>1</v>
      </c>
      <c r="F16" s="38"/>
      <c r="G16" s="106"/>
      <c r="H16" s="28" t="str">
        <f t="shared" si="1"/>
        <v>do</v>
      </c>
      <c r="I16" s="21">
        <f t="shared" si="24"/>
        <v>42411</v>
      </c>
      <c r="J16" s="25">
        <f t="shared" si="12"/>
        <v>0</v>
      </c>
      <c r="K16" s="38"/>
      <c r="L16" s="106"/>
      <c r="M16" s="28" t="str">
        <f t="shared" si="2"/>
        <v>vr</v>
      </c>
      <c r="N16" s="21">
        <f t="shared" si="25"/>
        <v>42440</v>
      </c>
      <c r="O16" s="25">
        <f t="shared" si="13"/>
        <v>0</v>
      </c>
      <c r="P16" s="167"/>
      <c r="Q16" s="106"/>
      <c r="R16" s="28" t="str">
        <f t="shared" si="3"/>
        <v>ma</v>
      </c>
      <c r="S16" s="21">
        <f t="shared" si="26"/>
        <v>42471</v>
      </c>
      <c r="T16" s="15">
        <f t="shared" si="14"/>
        <v>1</v>
      </c>
      <c r="U16" s="167"/>
      <c r="V16" s="106"/>
      <c r="W16" s="28" t="str">
        <f t="shared" si="4"/>
        <v>wo</v>
      </c>
      <c r="X16" s="21">
        <f t="shared" si="27"/>
        <v>42501</v>
      </c>
      <c r="Y16" s="15">
        <f t="shared" si="15"/>
        <v>0</v>
      </c>
      <c r="Z16" s="167"/>
      <c r="AA16" s="106"/>
      <c r="AB16" s="28" t="str">
        <f t="shared" si="5"/>
        <v>za</v>
      </c>
      <c r="AC16" s="21">
        <f t="shared" si="28"/>
        <v>42532</v>
      </c>
      <c r="AD16" s="15">
        <f t="shared" si="16"/>
        <v>0</v>
      </c>
      <c r="AE16" s="167"/>
      <c r="AF16" s="106"/>
      <c r="AG16" s="28" t="str">
        <f t="shared" si="6"/>
        <v>ma</v>
      </c>
      <c r="AH16" s="21">
        <f t="shared" si="29"/>
        <v>42562</v>
      </c>
      <c r="AI16" s="15">
        <f t="shared" si="17"/>
        <v>1</v>
      </c>
      <c r="AJ16" s="167"/>
      <c r="AK16" s="106"/>
      <c r="AL16" s="28" t="str">
        <f t="shared" si="7"/>
        <v>do</v>
      </c>
      <c r="AM16" s="21">
        <f t="shared" si="30"/>
        <v>42593</v>
      </c>
      <c r="AN16" s="15">
        <f t="shared" si="18"/>
        <v>0</v>
      </c>
      <c r="AO16" s="167"/>
      <c r="AP16" s="106"/>
      <c r="AQ16" s="28" t="str">
        <f t="shared" si="8"/>
        <v>zo</v>
      </c>
      <c r="AR16" s="21">
        <f t="shared" si="31"/>
        <v>42624</v>
      </c>
      <c r="AS16" s="15">
        <f t="shared" si="19"/>
        <v>0</v>
      </c>
      <c r="AT16" s="167"/>
      <c r="AU16" s="106"/>
      <c r="AV16" s="28" t="str">
        <f t="shared" si="9"/>
        <v>di</v>
      </c>
      <c r="AW16" s="21">
        <f t="shared" si="32"/>
        <v>42654</v>
      </c>
      <c r="AX16" s="15">
        <f t="shared" si="20"/>
        <v>0</v>
      </c>
      <c r="AY16" s="167"/>
      <c r="AZ16" s="106"/>
      <c r="BA16" s="28" t="str">
        <f t="shared" si="10"/>
        <v>vr</v>
      </c>
      <c r="BB16" s="21">
        <f t="shared" si="33"/>
        <v>42685</v>
      </c>
      <c r="BC16" s="15">
        <f t="shared" si="21"/>
        <v>0</v>
      </c>
      <c r="BD16" s="167"/>
      <c r="BE16" s="106"/>
      <c r="BF16" s="28" t="str">
        <f t="shared" si="11"/>
        <v>zo</v>
      </c>
      <c r="BG16" s="21">
        <f t="shared" si="34"/>
        <v>42715</v>
      </c>
      <c r="BH16" s="15">
        <f t="shared" si="22"/>
        <v>0</v>
      </c>
      <c r="BI16" s="16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</row>
    <row r="17" spans="1:88" ht="12" customHeight="1" x14ac:dyDescent="0.2">
      <c r="A17" s="11"/>
      <c r="B17" s="106"/>
      <c r="C17" s="20" t="str">
        <f t="shared" si="0"/>
        <v>di</v>
      </c>
      <c r="D17" s="21">
        <f t="shared" si="23"/>
        <v>42381</v>
      </c>
      <c r="E17" s="16">
        <f>IF(C17="ma",2,0)</f>
        <v>0</v>
      </c>
      <c r="F17" s="38"/>
      <c r="G17" s="106"/>
      <c r="H17" s="28" t="str">
        <f t="shared" si="1"/>
        <v>vr</v>
      </c>
      <c r="I17" s="21">
        <f t="shared" si="24"/>
        <v>42412</v>
      </c>
      <c r="J17" s="25">
        <f t="shared" si="12"/>
        <v>0</v>
      </c>
      <c r="K17" s="38"/>
      <c r="L17" s="106"/>
      <c r="M17" s="28" t="str">
        <f t="shared" si="2"/>
        <v>za</v>
      </c>
      <c r="N17" s="21">
        <f t="shared" si="25"/>
        <v>42441</v>
      </c>
      <c r="O17" s="25">
        <f t="shared" si="13"/>
        <v>0</v>
      </c>
      <c r="P17" s="167"/>
      <c r="Q17" s="106"/>
      <c r="R17" s="28" t="str">
        <f t="shared" si="3"/>
        <v>di</v>
      </c>
      <c r="S17" s="21">
        <f t="shared" si="26"/>
        <v>42472</v>
      </c>
      <c r="T17" s="15">
        <f t="shared" si="14"/>
        <v>0</v>
      </c>
      <c r="U17" s="167"/>
      <c r="V17" s="106"/>
      <c r="W17" s="28" t="str">
        <f t="shared" si="4"/>
        <v>do</v>
      </c>
      <c r="X17" s="21">
        <f t="shared" si="27"/>
        <v>42502</v>
      </c>
      <c r="Y17" s="15">
        <f t="shared" si="15"/>
        <v>0</v>
      </c>
      <c r="Z17" s="167"/>
      <c r="AA17" s="106"/>
      <c r="AB17" s="28" t="str">
        <f t="shared" si="5"/>
        <v>zo</v>
      </c>
      <c r="AC17" s="21">
        <f t="shared" si="28"/>
        <v>42533</v>
      </c>
      <c r="AD17" s="15">
        <f t="shared" si="16"/>
        <v>0</v>
      </c>
      <c r="AE17" s="167"/>
      <c r="AF17" s="106"/>
      <c r="AG17" s="28" t="str">
        <f t="shared" si="6"/>
        <v>di</v>
      </c>
      <c r="AH17" s="21">
        <f t="shared" si="29"/>
        <v>42563</v>
      </c>
      <c r="AI17" s="15">
        <f t="shared" si="17"/>
        <v>0</v>
      </c>
      <c r="AJ17" s="167"/>
      <c r="AK17" s="106"/>
      <c r="AL17" s="28" t="str">
        <f t="shared" si="7"/>
        <v>vr</v>
      </c>
      <c r="AM17" s="21">
        <f t="shared" si="30"/>
        <v>42594</v>
      </c>
      <c r="AN17" s="15">
        <f t="shared" si="18"/>
        <v>0</v>
      </c>
      <c r="AO17" s="167"/>
      <c r="AP17" s="106"/>
      <c r="AQ17" s="28" t="str">
        <f t="shared" si="8"/>
        <v>ma</v>
      </c>
      <c r="AR17" s="21">
        <f t="shared" si="31"/>
        <v>42625</v>
      </c>
      <c r="AS17" s="15">
        <f t="shared" si="19"/>
        <v>1</v>
      </c>
      <c r="AT17" s="167"/>
      <c r="AU17" s="106"/>
      <c r="AV17" s="28" t="str">
        <f t="shared" si="9"/>
        <v>wo</v>
      </c>
      <c r="AW17" s="21">
        <f t="shared" si="32"/>
        <v>42655</v>
      </c>
      <c r="AX17" s="15">
        <f t="shared" si="20"/>
        <v>0</v>
      </c>
      <c r="AY17" s="167"/>
      <c r="AZ17" s="106"/>
      <c r="BA17" s="28" t="str">
        <f t="shared" si="10"/>
        <v>za</v>
      </c>
      <c r="BB17" s="21">
        <f t="shared" si="33"/>
        <v>42686</v>
      </c>
      <c r="BC17" s="15">
        <f t="shared" si="21"/>
        <v>0</v>
      </c>
      <c r="BD17" s="167"/>
      <c r="BE17" s="106"/>
      <c r="BF17" s="28" t="str">
        <f t="shared" si="11"/>
        <v>ma</v>
      </c>
      <c r="BG17" s="21">
        <f t="shared" si="34"/>
        <v>42716</v>
      </c>
      <c r="BH17" s="15">
        <f t="shared" si="22"/>
        <v>1</v>
      </c>
      <c r="BI17" s="16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</row>
    <row r="18" spans="1:88" ht="12" customHeight="1" x14ac:dyDescent="0.2">
      <c r="A18" s="11"/>
      <c r="B18" s="106"/>
      <c r="C18" s="20" t="str">
        <f t="shared" si="0"/>
        <v>wo</v>
      </c>
      <c r="D18" s="21">
        <f t="shared" si="23"/>
        <v>42382</v>
      </c>
      <c r="E18" s="16">
        <f>IF(C18="ma",2,0)</f>
        <v>0</v>
      </c>
      <c r="F18" s="38"/>
      <c r="G18" s="106"/>
      <c r="H18" s="28" t="str">
        <f t="shared" si="1"/>
        <v>za</v>
      </c>
      <c r="I18" s="21">
        <f t="shared" si="24"/>
        <v>42413</v>
      </c>
      <c r="J18" s="25">
        <f t="shared" si="12"/>
        <v>0</v>
      </c>
      <c r="K18" s="38"/>
      <c r="L18" s="106"/>
      <c r="M18" s="28" t="str">
        <f t="shared" si="2"/>
        <v>zo</v>
      </c>
      <c r="N18" s="21">
        <f t="shared" si="25"/>
        <v>42442</v>
      </c>
      <c r="O18" s="25">
        <f t="shared" si="13"/>
        <v>0</v>
      </c>
      <c r="P18" s="167"/>
      <c r="Q18" s="106"/>
      <c r="R18" s="28" t="str">
        <f t="shared" si="3"/>
        <v>wo</v>
      </c>
      <c r="S18" s="21">
        <f t="shared" si="26"/>
        <v>42473</v>
      </c>
      <c r="T18" s="15">
        <f t="shared" si="14"/>
        <v>0</v>
      </c>
      <c r="U18" s="167"/>
      <c r="V18" s="106"/>
      <c r="W18" s="28" t="str">
        <f t="shared" si="4"/>
        <v>vr</v>
      </c>
      <c r="X18" s="21">
        <f t="shared" si="27"/>
        <v>42503</v>
      </c>
      <c r="Y18" s="15">
        <f t="shared" si="15"/>
        <v>0</v>
      </c>
      <c r="Z18" s="167"/>
      <c r="AA18" s="106"/>
      <c r="AB18" s="28" t="str">
        <f t="shared" si="5"/>
        <v>ma</v>
      </c>
      <c r="AC18" s="21">
        <f t="shared" si="28"/>
        <v>42534</v>
      </c>
      <c r="AD18" s="15">
        <f t="shared" si="16"/>
        <v>1</v>
      </c>
      <c r="AE18" s="167"/>
      <c r="AF18" s="106"/>
      <c r="AG18" s="28" t="str">
        <f t="shared" si="6"/>
        <v>wo</v>
      </c>
      <c r="AH18" s="21">
        <f t="shared" si="29"/>
        <v>42564</v>
      </c>
      <c r="AI18" s="15">
        <f t="shared" si="17"/>
        <v>0</v>
      </c>
      <c r="AJ18" s="167"/>
      <c r="AK18" s="106"/>
      <c r="AL18" s="28" t="str">
        <f t="shared" si="7"/>
        <v>za</v>
      </c>
      <c r="AM18" s="21">
        <f t="shared" si="30"/>
        <v>42595</v>
      </c>
      <c r="AN18" s="15">
        <f t="shared" si="18"/>
        <v>0</v>
      </c>
      <c r="AO18" s="167"/>
      <c r="AP18" s="106"/>
      <c r="AQ18" s="28" t="str">
        <f t="shared" si="8"/>
        <v>di</v>
      </c>
      <c r="AR18" s="21">
        <f t="shared" si="31"/>
        <v>42626</v>
      </c>
      <c r="AS18" s="15">
        <f t="shared" si="19"/>
        <v>0</v>
      </c>
      <c r="AT18" s="167"/>
      <c r="AU18" s="106"/>
      <c r="AV18" s="28" t="str">
        <f t="shared" si="9"/>
        <v>do</v>
      </c>
      <c r="AW18" s="21">
        <f t="shared" si="32"/>
        <v>42656</v>
      </c>
      <c r="AX18" s="15">
        <f t="shared" si="20"/>
        <v>0</v>
      </c>
      <c r="AY18" s="167"/>
      <c r="AZ18" s="106"/>
      <c r="BA18" s="28" t="str">
        <f t="shared" si="10"/>
        <v>zo</v>
      </c>
      <c r="BB18" s="21">
        <f t="shared" si="33"/>
        <v>42687</v>
      </c>
      <c r="BC18" s="15">
        <f t="shared" si="21"/>
        <v>0</v>
      </c>
      <c r="BD18" s="167"/>
      <c r="BE18" s="106"/>
      <c r="BF18" s="28" t="str">
        <f t="shared" si="11"/>
        <v>di</v>
      </c>
      <c r="BG18" s="21">
        <f t="shared" si="34"/>
        <v>42717</v>
      </c>
      <c r="BH18" s="15">
        <f t="shared" si="22"/>
        <v>0</v>
      </c>
      <c r="BI18" s="16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</row>
    <row r="19" spans="1:88" ht="12" customHeight="1" x14ac:dyDescent="0.2">
      <c r="A19" s="11"/>
      <c r="B19" s="106"/>
      <c r="C19" s="20" t="str">
        <f t="shared" si="0"/>
        <v>do</v>
      </c>
      <c r="D19" s="21">
        <f t="shared" si="23"/>
        <v>42383</v>
      </c>
      <c r="E19" s="16">
        <f>IF(C19="ma",2,0)</f>
        <v>0</v>
      </c>
      <c r="F19" s="38"/>
      <c r="G19" s="106"/>
      <c r="H19" s="28" t="str">
        <f t="shared" si="1"/>
        <v>zo</v>
      </c>
      <c r="I19" s="21">
        <f t="shared" si="24"/>
        <v>42414</v>
      </c>
      <c r="J19" s="25">
        <f t="shared" si="12"/>
        <v>0</v>
      </c>
      <c r="K19" s="38"/>
      <c r="L19" s="106"/>
      <c r="M19" s="28" t="str">
        <f t="shared" si="2"/>
        <v>ma</v>
      </c>
      <c r="N19" s="21">
        <f t="shared" si="25"/>
        <v>42443</v>
      </c>
      <c r="O19" s="25">
        <f t="shared" si="13"/>
        <v>1</v>
      </c>
      <c r="P19" s="167"/>
      <c r="Q19" s="106"/>
      <c r="R19" s="28" t="str">
        <f t="shared" si="3"/>
        <v>do</v>
      </c>
      <c r="S19" s="21">
        <f t="shared" si="26"/>
        <v>42474</v>
      </c>
      <c r="T19" s="15">
        <f t="shared" si="14"/>
        <v>0</v>
      </c>
      <c r="U19" s="167"/>
      <c r="V19" s="106"/>
      <c r="W19" s="28" t="str">
        <f t="shared" si="4"/>
        <v>za</v>
      </c>
      <c r="X19" s="21">
        <f t="shared" si="27"/>
        <v>42504</v>
      </c>
      <c r="Y19" s="15">
        <f t="shared" si="15"/>
        <v>0</v>
      </c>
      <c r="Z19" s="167"/>
      <c r="AA19" s="106"/>
      <c r="AB19" s="28" t="str">
        <f t="shared" si="5"/>
        <v>di</v>
      </c>
      <c r="AC19" s="21">
        <f t="shared" si="28"/>
        <v>42535</v>
      </c>
      <c r="AD19" s="15">
        <f t="shared" si="16"/>
        <v>0</v>
      </c>
      <c r="AE19" s="167"/>
      <c r="AF19" s="106"/>
      <c r="AG19" s="28" t="str">
        <f t="shared" si="6"/>
        <v>do</v>
      </c>
      <c r="AH19" s="21">
        <f t="shared" si="29"/>
        <v>42565</v>
      </c>
      <c r="AI19" s="15">
        <f t="shared" si="17"/>
        <v>0</v>
      </c>
      <c r="AJ19" s="167"/>
      <c r="AK19" s="106"/>
      <c r="AL19" s="28" t="str">
        <f t="shared" si="7"/>
        <v>zo</v>
      </c>
      <c r="AM19" s="21">
        <f t="shared" si="30"/>
        <v>42596</v>
      </c>
      <c r="AN19" s="15">
        <f t="shared" si="18"/>
        <v>0</v>
      </c>
      <c r="AO19" s="167"/>
      <c r="AP19" s="106"/>
      <c r="AQ19" s="28" t="str">
        <f t="shared" si="8"/>
        <v>wo</v>
      </c>
      <c r="AR19" s="21">
        <f t="shared" si="31"/>
        <v>42627</v>
      </c>
      <c r="AS19" s="15">
        <f t="shared" si="19"/>
        <v>0</v>
      </c>
      <c r="AT19" s="167"/>
      <c r="AU19" s="106"/>
      <c r="AV19" s="28" t="str">
        <f t="shared" si="9"/>
        <v>vr</v>
      </c>
      <c r="AW19" s="21">
        <f t="shared" si="32"/>
        <v>42657</v>
      </c>
      <c r="AX19" s="15">
        <f t="shared" si="20"/>
        <v>0</v>
      </c>
      <c r="AY19" s="167"/>
      <c r="AZ19" s="106"/>
      <c r="BA19" s="28" t="str">
        <f t="shared" si="10"/>
        <v>ma</v>
      </c>
      <c r="BB19" s="21">
        <f t="shared" si="33"/>
        <v>42688</v>
      </c>
      <c r="BC19" s="15">
        <f t="shared" si="21"/>
        <v>1</v>
      </c>
      <c r="BD19" s="167"/>
      <c r="BE19" s="106"/>
      <c r="BF19" s="28" t="str">
        <f t="shared" si="11"/>
        <v>wo</v>
      </c>
      <c r="BG19" s="21">
        <f t="shared" si="34"/>
        <v>42718</v>
      </c>
      <c r="BH19" s="15">
        <f t="shared" si="22"/>
        <v>0</v>
      </c>
      <c r="BI19" s="16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</row>
    <row r="20" spans="1:88" ht="12" customHeight="1" x14ac:dyDescent="0.2">
      <c r="A20" s="11"/>
      <c r="B20" s="106"/>
      <c r="C20" s="20" t="str">
        <f t="shared" si="0"/>
        <v>vr</v>
      </c>
      <c r="D20" s="21">
        <f t="shared" si="23"/>
        <v>42384</v>
      </c>
      <c r="E20" s="16">
        <f t="shared" si="35"/>
        <v>0</v>
      </c>
      <c r="F20" s="38"/>
      <c r="G20" s="106"/>
      <c r="H20" s="28" t="str">
        <f t="shared" si="1"/>
        <v>ma</v>
      </c>
      <c r="I20" s="21">
        <f t="shared" si="24"/>
        <v>42415</v>
      </c>
      <c r="J20" s="25">
        <f t="shared" si="12"/>
        <v>1</v>
      </c>
      <c r="K20" s="38"/>
      <c r="L20" s="106"/>
      <c r="M20" s="28" t="str">
        <f t="shared" si="2"/>
        <v>di</v>
      </c>
      <c r="N20" s="21">
        <f t="shared" si="25"/>
        <v>42444</v>
      </c>
      <c r="O20" s="25">
        <f t="shared" si="13"/>
        <v>0</v>
      </c>
      <c r="P20" s="167"/>
      <c r="Q20" s="106"/>
      <c r="R20" s="28" t="str">
        <f t="shared" si="3"/>
        <v>vr</v>
      </c>
      <c r="S20" s="21">
        <f t="shared" si="26"/>
        <v>42475</v>
      </c>
      <c r="T20" s="15">
        <f t="shared" si="14"/>
        <v>0</v>
      </c>
      <c r="U20" s="167"/>
      <c r="V20" s="106"/>
      <c r="W20" s="28" t="str">
        <f t="shared" si="4"/>
        <v>zo</v>
      </c>
      <c r="X20" s="21">
        <f t="shared" si="27"/>
        <v>42505</v>
      </c>
      <c r="Y20" s="15">
        <f t="shared" si="15"/>
        <v>0</v>
      </c>
      <c r="Z20" s="167"/>
      <c r="AA20" s="106"/>
      <c r="AB20" s="28" t="str">
        <f t="shared" si="5"/>
        <v>wo</v>
      </c>
      <c r="AC20" s="21">
        <f t="shared" si="28"/>
        <v>42536</v>
      </c>
      <c r="AD20" s="15">
        <f t="shared" si="16"/>
        <v>0</v>
      </c>
      <c r="AE20" s="167"/>
      <c r="AF20" s="106"/>
      <c r="AG20" s="28" t="str">
        <f t="shared" si="6"/>
        <v>vr</v>
      </c>
      <c r="AH20" s="21">
        <f t="shared" si="29"/>
        <v>42566</v>
      </c>
      <c r="AI20" s="15">
        <f t="shared" si="17"/>
        <v>0</v>
      </c>
      <c r="AJ20" s="167"/>
      <c r="AK20" s="106"/>
      <c r="AL20" s="28" t="str">
        <f t="shared" si="7"/>
        <v>ma</v>
      </c>
      <c r="AM20" s="21">
        <f t="shared" si="30"/>
        <v>42597</v>
      </c>
      <c r="AN20" s="15">
        <f t="shared" si="18"/>
        <v>1</v>
      </c>
      <c r="AO20" s="167"/>
      <c r="AP20" s="106"/>
      <c r="AQ20" s="28" t="str">
        <f t="shared" si="8"/>
        <v>do</v>
      </c>
      <c r="AR20" s="21">
        <f t="shared" si="31"/>
        <v>42628</v>
      </c>
      <c r="AS20" s="15">
        <f t="shared" si="19"/>
        <v>0</v>
      </c>
      <c r="AT20" s="167"/>
      <c r="AU20" s="106"/>
      <c r="AV20" s="28" t="str">
        <f t="shared" si="9"/>
        <v>za</v>
      </c>
      <c r="AW20" s="21">
        <f t="shared" si="32"/>
        <v>42658</v>
      </c>
      <c r="AX20" s="15">
        <f t="shared" si="20"/>
        <v>0</v>
      </c>
      <c r="AY20" s="167"/>
      <c r="AZ20" s="106"/>
      <c r="BA20" s="28" t="str">
        <f t="shared" si="10"/>
        <v>di</v>
      </c>
      <c r="BB20" s="21">
        <f t="shared" si="33"/>
        <v>42689</v>
      </c>
      <c r="BC20" s="15">
        <f t="shared" si="21"/>
        <v>0</v>
      </c>
      <c r="BD20" s="167"/>
      <c r="BE20" s="106"/>
      <c r="BF20" s="28" t="str">
        <f t="shared" si="11"/>
        <v>do</v>
      </c>
      <c r="BG20" s="21">
        <f t="shared" si="34"/>
        <v>42719</v>
      </c>
      <c r="BH20" s="15">
        <f t="shared" si="22"/>
        <v>0</v>
      </c>
      <c r="BI20" s="16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</row>
    <row r="21" spans="1:88" ht="12" customHeight="1" x14ac:dyDescent="0.2">
      <c r="A21" s="11"/>
      <c r="B21" s="106"/>
      <c r="C21" s="20" t="str">
        <f t="shared" si="0"/>
        <v>za</v>
      </c>
      <c r="D21" s="21">
        <f t="shared" si="23"/>
        <v>42385</v>
      </c>
      <c r="E21" s="16">
        <f t="shared" si="35"/>
        <v>0</v>
      </c>
      <c r="F21" s="38"/>
      <c r="G21" s="106"/>
      <c r="H21" s="28" t="str">
        <f t="shared" si="1"/>
        <v>di</v>
      </c>
      <c r="I21" s="21">
        <f t="shared" si="24"/>
        <v>42416</v>
      </c>
      <c r="J21" s="25">
        <f t="shared" si="12"/>
        <v>0</v>
      </c>
      <c r="K21" s="38"/>
      <c r="L21" s="106"/>
      <c r="M21" s="28" t="str">
        <f t="shared" si="2"/>
        <v>wo</v>
      </c>
      <c r="N21" s="21">
        <f t="shared" si="25"/>
        <v>42445</v>
      </c>
      <c r="O21" s="25">
        <f t="shared" si="13"/>
        <v>0</v>
      </c>
      <c r="P21" s="167"/>
      <c r="Q21" s="106"/>
      <c r="R21" s="28" t="str">
        <f t="shared" si="3"/>
        <v>za</v>
      </c>
      <c r="S21" s="21">
        <f t="shared" si="26"/>
        <v>42476</v>
      </c>
      <c r="T21" s="15">
        <f t="shared" si="14"/>
        <v>0</v>
      </c>
      <c r="U21" s="167"/>
      <c r="V21" s="106"/>
      <c r="W21" s="28" t="str">
        <f t="shared" si="4"/>
        <v>ma</v>
      </c>
      <c r="X21" s="21">
        <f t="shared" si="27"/>
        <v>42506</v>
      </c>
      <c r="Y21" s="15">
        <f t="shared" si="15"/>
        <v>1</v>
      </c>
      <c r="Z21" s="167"/>
      <c r="AA21" s="106"/>
      <c r="AB21" s="28" t="str">
        <f t="shared" si="5"/>
        <v>do</v>
      </c>
      <c r="AC21" s="21">
        <f t="shared" si="28"/>
        <v>42537</v>
      </c>
      <c r="AD21" s="15">
        <f t="shared" si="16"/>
        <v>0</v>
      </c>
      <c r="AE21" s="167"/>
      <c r="AF21" s="106"/>
      <c r="AG21" s="28" t="str">
        <f t="shared" si="6"/>
        <v>za</v>
      </c>
      <c r="AH21" s="21">
        <f t="shared" si="29"/>
        <v>42567</v>
      </c>
      <c r="AI21" s="15">
        <f t="shared" si="17"/>
        <v>0</v>
      </c>
      <c r="AJ21" s="167"/>
      <c r="AK21" s="106"/>
      <c r="AL21" s="28" t="str">
        <f t="shared" si="7"/>
        <v>di</v>
      </c>
      <c r="AM21" s="21">
        <f t="shared" si="30"/>
        <v>42598</v>
      </c>
      <c r="AN21" s="15">
        <f t="shared" si="18"/>
        <v>0</v>
      </c>
      <c r="AO21" s="167"/>
      <c r="AP21" s="106"/>
      <c r="AQ21" s="28" t="str">
        <f t="shared" si="8"/>
        <v>vr</v>
      </c>
      <c r="AR21" s="21">
        <f t="shared" si="31"/>
        <v>42629</v>
      </c>
      <c r="AS21" s="15">
        <f t="shared" si="19"/>
        <v>0</v>
      </c>
      <c r="AT21" s="167"/>
      <c r="AU21" s="106"/>
      <c r="AV21" s="28" t="str">
        <f t="shared" si="9"/>
        <v>zo</v>
      </c>
      <c r="AW21" s="21">
        <f t="shared" si="32"/>
        <v>42659</v>
      </c>
      <c r="AX21" s="15">
        <f t="shared" si="20"/>
        <v>0</v>
      </c>
      <c r="AY21" s="167"/>
      <c r="AZ21" s="106"/>
      <c r="BA21" s="28" t="str">
        <f t="shared" si="10"/>
        <v>wo</v>
      </c>
      <c r="BB21" s="21">
        <f t="shared" si="33"/>
        <v>42690</v>
      </c>
      <c r="BC21" s="15">
        <f t="shared" si="21"/>
        <v>0</v>
      </c>
      <c r="BD21" s="167"/>
      <c r="BE21" s="106"/>
      <c r="BF21" s="28" t="str">
        <f t="shared" si="11"/>
        <v>vr</v>
      </c>
      <c r="BG21" s="21">
        <f t="shared" si="34"/>
        <v>42720</v>
      </c>
      <c r="BH21" s="15">
        <f t="shared" si="22"/>
        <v>0</v>
      </c>
      <c r="BI21" s="16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</row>
    <row r="22" spans="1:88" ht="12" customHeight="1" x14ac:dyDescent="0.2">
      <c r="A22" s="11"/>
      <c r="B22" s="106"/>
      <c r="C22" s="20" t="str">
        <f t="shared" si="0"/>
        <v>zo</v>
      </c>
      <c r="D22" s="21">
        <f t="shared" si="23"/>
        <v>42386</v>
      </c>
      <c r="E22" s="16">
        <f t="shared" si="35"/>
        <v>0</v>
      </c>
      <c r="F22" s="38"/>
      <c r="G22" s="106"/>
      <c r="H22" s="28" t="str">
        <f t="shared" si="1"/>
        <v>wo</v>
      </c>
      <c r="I22" s="21">
        <f t="shared" si="24"/>
        <v>42417</v>
      </c>
      <c r="J22" s="25">
        <f t="shared" si="12"/>
        <v>0</v>
      </c>
      <c r="K22" s="38"/>
      <c r="L22" s="106"/>
      <c r="M22" s="28" t="str">
        <f t="shared" si="2"/>
        <v>do</v>
      </c>
      <c r="N22" s="21">
        <f t="shared" si="25"/>
        <v>42446</v>
      </c>
      <c r="O22" s="25">
        <f t="shared" si="13"/>
        <v>0</v>
      </c>
      <c r="P22" s="167"/>
      <c r="Q22" s="106"/>
      <c r="R22" s="28" t="str">
        <f t="shared" si="3"/>
        <v>zo</v>
      </c>
      <c r="S22" s="21">
        <f t="shared" si="26"/>
        <v>42477</v>
      </c>
      <c r="T22" s="15">
        <f t="shared" si="14"/>
        <v>0</v>
      </c>
      <c r="U22" s="167"/>
      <c r="V22" s="106"/>
      <c r="W22" s="28" t="str">
        <f t="shared" si="4"/>
        <v>di</v>
      </c>
      <c r="X22" s="21">
        <f t="shared" si="27"/>
        <v>42507</v>
      </c>
      <c r="Y22" s="15">
        <f t="shared" si="15"/>
        <v>0</v>
      </c>
      <c r="Z22" s="167"/>
      <c r="AA22" s="106"/>
      <c r="AB22" s="28" t="str">
        <f t="shared" si="5"/>
        <v>vr</v>
      </c>
      <c r="AC22" s="21">
        <f t="shared" si="28"/>
        <v>42538</v>
      </c>
      <c r="AD22" s="15">
        <f t="shared" si="16"/>
        <v>0</v>
      </c>
      <c r="AE22" s="167"/>
      <c r="AF22" s="106"/>
      <c r="AG22" s="28" t="str">
        <f t="shared" si="6"/>
        <v>zo</v>
      </c>
      <c r="AH22" s="21">
        <f t="shared" si="29"/>
        <v>42568</v>
      </c>
      <c r="AI22" s="15">
        <f t="shared" si="17"/>
        <v>0</v>
      </c>
      <c r="AJ22" s="167"/>
      <c r="AK22" s="106"/>
      <c r="AL22" s="28" t="str">
        <f t="shared" si="7"/>
        <v>wo</v>
      </c>
      <c r="AM22" s="21">
        <f t="shared" si="30"/>
        <v>42599</v>
      </c>
      <c r="AN22" s="15">
        <f t="shared" si="18"/>
        <v>0</v>
      </c>
      <c r="AO22" s="167"/>
      <c r="AP22" s="106"/>
      <c r="AQ22" s="28" t="str">
        <f t="shared" si="8"/>
        <v>za</v>
      </c>
      <c r="AR22" s="21">
        <f t="shared" si="31"/>
        <v>42630</v>
      </c>
      <c r="AS22" s="15">
        <f t="shared" si="19"/>
        <v>0</v>
      </c>
      <c r="AT22" s="167"/>
      <c r="AU22" s="106"/>
      <c r="AV22" s="28" t="str">
        <f t="shared" si="9"/>
        <v>ma</v>
      </c>
      <c r="AW22" s="21">
        <f t="shared" si="32"/>
        <v>42660</v>
      </c>
      <c r="AX22" s="15">
        <f t="shared" si="20"/>
        <v>1</v>
      </c>
      <c r="AY22" s="167"/>
      <c r="AZ22" s="106"/>
      <c r="BA22" s="28" t="str">
        <f t="shared" si="10"/>
        <v>do</v>
      </c>
      <c r="BB22" s="21">
        <f t="shared" si="33"/>
        <v>42691</v>
      </c>
      <c r="BC22" s="15">
        <f t="shared" si="21"/>
        <v>0</v>
      </c>
      <c r="BD22" s="167"/>
      <c r="BE22" s="106"/>
      <c r="BF22" s="28" t="str">
        <f t="shared" si="11"/>
        <v>za</v>
      </c>
      <c r="BG22" s="21">
        <f t="shared" si="34"/>
        <v>42721</v>
      </c>
      <c r="BH22" s="15">
        <f t="shared" si="22"/>
        <v>0</v>
      </c>
      <c r="BI22" s="167"/>
      <c r="BJ22" s="8"/>
      <c r="BK22" s="8"/>
      <c r="BL22" s="8"/>
      <c r="BM22" s="8"/>
      <c r="BN22" s="8"/>
      <c r="BO22" s="8"/>
      <c r="BP22" s="8"/>
      <c r="BQ22" s="17"/>
      <c r="BR22" s="17"/>
      <c r="BS22" s="17"/>
      <c r="BT22" s="17"/>
      <c r="BU22" s="17"/>
      <c r="BV22" s="17"/>
      <c r="BW22" s="17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</row>
    <row r="23" spans="1:88" ht="12" customHeight="1" x14ac:dyDescent="0.2">
      <c r="A23" s="11"/>
      <c r="B23" s="106"/>
      <c r="C23" s="20" t="str">
        <f t="shared" si="0"/>
        <v>ma</v>
      </c>
      <c r="D23" s="21">
        <f t="shared" si="23"/>
        <v>42387</v>
      </c>
      <c r="E23" s="16">
        <f t="shared" si="35"/>
        <v>1</v>
      </c>
      <c r="F23" s="38"/>
      <c r="G23" s="106"/>
      <c r="H23" s="28" t="str">
        <f t="shared" si="1"/>
        <v>do</v>
      </c>
      <c r="I23" s="21">
        <f t="shared" si="24"/>
        <v>42418</v>
      </c>
      <c r="J23" s="25">
        <f t="shared" si="12"/>
        <v>0</v>
      </c>
      <c r="K23" s="38"/>
      <c r="L23" s="106"/>
      <c r="M23" s="28" t="str">
        <f t="shared" si="2"/>
        <v>vr</v>
      </c>
      <c r="N23" s="21">
        <f t="shared" si="25"/>
        <v>42447</v>
      </c>
      <c r="O23" s="25">
        <f t="shared" si="13"/>
        <v>0</v>
      </c>
      <c r="P23" s="167"/>
      <c r="Q23" s="106"/>
      <c r="R23" s="28" t="str">
        <f t="shared" si="3"/>
        <v>ma</v>
      </c>
      <c r="S23" s="21">
        <f t="shared" si="26"/>
        <v>42478</v>
      </c>
      <c r="T23" s="15">
        <f t="shared" si="14"/>
        <v>1</v>
      </c>
      <c r="U23" s="167"/>
      <c r="V23" s="106"/>
      <c r="W23" s="28" t="str">
        <f t="shared" si="4"/>
        <v>wo</v>
      </c>
      <c r="X23" s="21">
        <f t="shared" si="27"/>
        <v>42508</v>
      </c>
      <c r="Y23" s="15">
        <f t="shared" si="15"/>
        <v>0</v>
      </c>
      <c r="Z23" s="167"/>
      <c r="AA23" s="106"/>
      <c r="AB23" s="28" t="str">
        <f t="shared" si="5"/>
        <v>za</v>
      </c>
      <c r="AC23" s="21">
        <f t="shared" si="28"/>
        <v>42539</v>
      </c>
      <c r="AD23" s="15">
        <f t="shared" si="16"/>
        <v>0</v>
      </c>
      <c r="AE23" s="167"/>
      <c r="AF23" s="106"/>
      <c r="AG23" s="28" t="str">
        <f t="shared" si="6"/>
        <v>ma</v>
      </c>
      <c r="AH23" s="21">
        <f t="shared" si="29"/>
        <v>42569</v>
      </c>
      <c r="AI23" s="15">
        <f t="shared" si="17"/>
        <v>1</v>
      </c>
      <c r="AJ23" s="167"/>
      <c r="AK23" s="106"/>
      <c r="AL23" s="28" t="str">
        <f t="shared" si="7"/>
        <v>do</v>
      </c>
      <c r="AM23" s="21">
        <f t="shared" si="30"/>
        <v>42600</v>
      </c>
      <c r="AN23" s="15">
        <f t="shared" si="18"/>
        <v>0</v>
      </c>
      <c r="AO23" s="167"/>
      <c r="AP23" s="106"/>
      <c r="AQ23" s="28" t="str">
        <f t="shared" si="8"/>
        <v>zo</v>
      </c>
      <c r="AR23" s="21">
        <f t="shared" si="31"/>
        <v>42631</v>
      </c>
      <c r="AS23" s="15">
        <f t="shared" si="19"/>
        <v>0</v>
      </c>
      <c r="AT23" s="167"/>
      <c r="AU23" s="106"/>
      <c r="AV23" s="28" t="str">
        <f t="shared" si="9"/>
        <v>di</v>
      </c>
      <c r="AW23" s="21">
        <f t="shared" si="32"/>
        <v>42661</v>
      </c>
      <c r="AX23" s="15">
        <f t="shared" si="20"/>
        <v>0</v>
      </c>
      <c r="AY23" s="167"/>
      <c r="AZ23" s="106"/>
      <c r="BA23" s="28" t="str">
        <f t="shared" si="10"/>
        <v>vr</v>
      </c>
      <c r="BB23" s="21">
        <f t="shared" si="33"/>
        <v>42692</v>
      </c>
      <c r="BC23" s="15">
        <f t="shared" si="21"/>
        <v>0</v>
      </c>
      <c r="BD23" s="167"/>
      <c r="BE23" s="106"/>
      <c r="BF23" s="28" t="str">
        <f t="shared" si="11"/>
        <v>zo</v>
      </c>
      <c r="BG23" s="21">
        <f t="shared" si="34"/>
        <v>42722</v>
      </c>
      <c r="BH23" s="15">
        <f t="shared" si="22"/>
        <v>0</v>
      </c>
      <c r="BI23" s="167"/>
      <c r="BJ23" s="8"/>
      <c r="BK23" s="8"/>
      <c r="BL23" s="8"/>
      <c r="BM23" s="8"/>
      <c r="BN23" s="8"/>
      <c r="BO23" s="8"/>
      <c r="BP23" s="8"/>
      <c r="BQ23" s="17"/>
      <c r="BR23" s="17"/>
      <c r="BS23" s="17"/>
      <c r="BT23" s="17"/>
      <c r="BU23" s="17"/>
      <c r="BV23" s="17"/>
      <c r="BW23" s="17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</row>
    <row r="24" spans="1:88" ht="12" customHeight="1" x14ac:dyDescent="0.2">
      <c r="A24" s="11"/>
      <c r="B24" s="106"/>
      <c r="C24" s="20" t="str">
        <f t="shared" si="0"/>
        <v>di</v>
      </c>
      <c r="D24" s="21">
        <f t="shared" si="23"/>
        <v>42388</v>
      </c>
      <c r="E24" s="16">
        <f t="shared" si="35"/>
        <v>0</v>
      </c>
      <c r="F24" s="38"/>
      <c r="G24" s="106"/>
      <c r="H24" s="28" t="str">
        <f t="shared" si="1"/>
        <v>vr</v>
      </c>
      <c r="I24" s="21">
        <f t="shared" si="24"/>
        <v>42419</v>
      </c>
      <c r="J24" s="25">
        <f t="shared" si="12"/>
        <v>0</v>
      </c>
      <c r="K24" s="38"/>
      <c r="L24" s="106"/>
      <c r="M24" s="28" t="str">
        <f t="shared" si="2"/>
        <v>za</v>
      </c>
      <c r="N24" s="21">
        <f t="shared" si="25"/>
        <v>42448</v>
      </c>
      <c r="O24" s="25">
        <f t="shared" si="13"/>
        <v>0</v>
      </c>
      <c r="P24" s="167"/>
      <c r="Q24" s="106"/>
      <c r="R24" s="28" t="str">
        <f t="shared" si="3"/>
        <v>di</v>
      </c>
      <c r="S24" s="21">
        <f t="shared" si="26"/>
        <v>42479</v>
      </c>
      <c r="T24" s="15">
        <f t="shared" si="14"/>
        <v>0</v>
      </c>
      <c r="U24" s="167"/>
      <c r="V24" s="106"/>
      <c r="W24" s="28" t="str">
        <f t="shared" si="4"/>
        <v>do</v>
      </c>
      <c r="X24" s="21">
        <f t="shared" si="27"/>
        <v>42509</v>
      </c>
      <c r="Y24" s="15">
        <f t="shared" si="15"/>
        <v>0</v>
      </c>
      <c r="Z24" s="167"/>
      <c r="AA24" s="106"/>
      <c r="AB24" s="28" t="str">
        <f t="shared" si="5"/>
        <v>zo</v>
      </c>
      <c r="AC24" s="21">
        <f t="shared" si="28"/>
        <v>42540</v>
      </c>
      <c r="AD24" s="15">
        <f t="shared" si="16"/>
        <v>0</v>
      </c>
      <c r="AE24" s="167"/>
      <c r="AF24" s="106"/>
      <c r="AG24" s="28" t="str">
        <f t="shared" si="6"/>
        <v>di</v>
      </c>
      <c r="AH24" s="21">
        <f t="shared" si="29"/>
        <v>42570</v>
      </c>
      <c r="AI24" s="15">
        <f t="shared" si="17"/>
        <v>0</v>
      </c>
      <c r="AJ24" s="167"/>
      <c r="AK24" s="106"/>
      <c r="AL24" s="28" t="str">
        <f t="shared" si="7"/>
        <v>vr</v>
      </c>
      <c r="AM24" s="21">
        <f t="shared" si="30"/>
        <v>42601</v>
      </c>
      <c r="AN24" s="15">
        <f t="shared" si="18"/>
        <v>0</v>
      </c>
      <c r="AO24" s="167"/>
      <c r="AP24" s="106"/>
      <c r="AQ24" s="28" t="str">
        <f t="shared" si="8"/>
        <v>ma</v>
      </c>
      <c r="AR24" s="21">
        <f t="shared" si="31"/>
        <v>42632</v>
      </c>
      <c r="AS24" s="15">
        <f t="shared" si="19"/>
        <v>1</v>
      </c>
      <c r="AT24" s="167"/>
      <c r="AU24" s="106"/>
      <c r="AV24" s="28" t="str">
        <f t="shared" si="9"/>
        <v>wo</v>
      </c>
      <c r="AW24" s="21">
        <f t="shared" si="32"/>
        <v>42662</v>
      </c>
      <c r="AX24" s="15">
        <f t="shared" si="20"/>
        <v>0</v>
      </c>
      <c r="AY24" s="167"/>
      <c r="AZ24" s="106"/>
      <c r="BA24" s="28" t="str">
        <f t="shared" si="10"/>
        <v>za</v>
      </c>
      <c r="BB24" s="21">
        <f t="shared" si="33"/>
        <v>42693</v>
      </c>
      <c r="BC24" s="15">
        <f t="shared" si="21"/>
        <v>0</v>
      </c>
      <c r="BD24" s="167"/>
      <c r="BE24" s="106"/>
      <c r="BF24" s="28" t="str">
        <f t="shared" si="11"/>
        <v>ma</v>
      </c>
      <c r="BG24" s="21">
        <f t="shared" si="34"/>
        <v>42723</v>
      </c>
      <c r="BH24" s="15">
        <f t="shared" si="22"/>
        <v>1</v>
      </c>
      <c r="BI24" s="167"/>
      <c r="BJ24" s="8"/>
      <c r="BK24" s="8"/>
      <c r="BL24" s="8"/>
      <c r="BM24" s="8"/>
      <c r="BN24" s="8"/>
      <c r="BO24" s="8"/>
      <c r="BP24" s="8"/>
      <c r="BQ24" s="17"/>
      <c r="BR24" s="17"/>
      <c r="BS24" s="17"/>
      <c r="BT24" s="17"/>
      <c r="BU24" s="17"/>
      <c r="BV24" s="17"/>
      <c r="BW24" s="17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</row>
    <row r="25" spans="1:88" ht="12" customHeight="1" x14ac:dyDescent="0.2">
      <c r="A25" s="11"/>
      <c r="B25" s="106"/>
      <c r="C25" s="20" t="str">
        <f t="shared" si="0"/>
        <v>wo</v>
      </c>
      <c r="D25" s="21">
        <f t="shared" si="23"/>
        <v>42389</v>
      </c>
      <c r="E25" s="16">
        <f t="shared" si="35"/>
        <v>0</v>
      </c>
      <c r="F25" s="38"/>
      <c r="G25" s="106"/>
      <c r="H25" s="28" t="str">
        <f t="shared" si="1"/>
        <v>za</v>
      </c>
      <c r="I25" s="21">
        <f t="shared" si="24"/>
        <v>42420</v>
      </c>
      <c r="J25" s="25">
        <f t="shared" si="12"/>
        <v>0</v>
      </c>
      <c r="K25" s="38"/>
      <c r="L25" s="106"/>
      <c r="M25" s="28" t="str">
        <f t="shared" si="2"/>
        <v>zo</v>
      </c>
      <c r="N25" s="21">
        <f t="shared" si="25"/>
        <v>42449</v>
      </c>
      <c r="O25" s="25">
        <f t="shared" si="13"/>
        <v>0</v>
      </c>
      <c r="P25" s="167"/>
      <c r="Q25" s="106"/>
      <c r="R25" s="28" t="str">
        <f t="shared" si="3"/>
        <v>wo</v>
      </c>
      <c r="S25" s="21">
        <f t="shared" si="26"/>
        <v>42480</v>
      </c>
      <c r="T25" s="15">
        <f t="shared" si="14"/>
        <v>0</v>
      </c>
      <c r="U25" s="167"/>
      <c r="V25" s="106"/>
      <c r="W25" s="28" t="str">
        <f t="shared" si="4"/>
        <v>vr</v>
      </c>
      <c r="X25" s="21">
        <f t="shared" si="27"/>
        <v>42510</v>
      </c>
      <c r="Y25" s="15">
        <f t="shared" si="15"/>
        <v>0</v>
      </c>
      <c r="Z25" s="167"/>
      <c r="AA25" s="106"/>
      <c r="AB25" s="28" t="str">
        <f t="shared" si="5"/>
        <v>ma</v>
      </c>
      <c r="AC25" s="21">
        <f t="shared" si="28"/>
        <v>42541</v>
      </c>
      <c r="AD25" s="15">
        <f t="shared" si="16"/>
        <v>1</v>
      </c>
      <c r="AE25" s="167"/>
      <c r="AF25" s="106"/>
      <c r="AG25" s="28" t="str">
        <f t="shared" si="6"/>
        <v>wo</v>
      </c>
      <c r="AH25" s="21">
        <f t="shared" si="29"/>
        <v>42571</v>
      </c>
      <c r="AI25" s="15">
        <f t="shared" si="17"/>
        <v>0</v>
      </c>
      <c r="AJ25" s="167"/>
      <c r="AK25" s="106"/>
      <c r="AL25" s="28" t="str">
        <f t="shared" si="7"/>
        <v>za</v>
      </c>
      <c r="AM25" s="21">
        <f t="shared" si="30"/>
        <v>42602</v>
      </c>
      <c r="AN25" s="15">
        <f t="shared" si="18"/>
        <v>0</v>
      </c>
      <c r="AO25" s="167"/>
      <c r="AP25" s="106"/>
      <c r="AQ25" s="28" t="str">
        <f t="shared" si="8"/>
        <v>di</v>
      </c>
      <c r="AR25" s="21">
        <f t="shared" si="31"/>
        <v>42633</v>
      </c>
      <c r="AS25" s="15">
        <f t="shared" si="19"/>
        <v>0</v>
      </c>
      <c r="AT25" s="167"/>
      <c r="AU25" s="106"/>
      <c r="AV25" s="28" t="str">
        <f t="shared" si="9"/>
        <v>do</v>
      </c>
      <c r="AW25" s="21">
        <f t="shared" si="32"/>
        <v>42663</v>
      </c>
      <c r="AX25" s="15">
        <f t="shared" si="20"/>
        <v>0</v>
      </c>
      <c r="AY25" s="167"/>
      <c r="AZ25" s="106"/>
      <c r="BA25" s="28" t="str">
        <f t="shared" si="10"/>
        <v>zo</v>
      </c>
      <c r="BB25" s="21">
        <f t="shared" si="33"/>
        <v>42694</v>
      </c>
      <c r="BC25" s="15">
        <f t="shared" si="21"/>
        <v>0</v>
      </c>
      <c r="BD25" s="167"/>
      <c r="BE25" s="106"/>
      <c r="BF25" s="28" t="str">
        <f t="shared" si="11"/>
        <v>di</v>
      </c>
      <c r="BG25" s="21">
        <f t="shared" si="34"/>
        <v>42724</v>
      </c>
      <c r="BH25" s="15">
        <f t="shared" si="22"/>
        <v>0</v>
      </c>
      <c r="BI25" s="167"/>
      <c r="BJ25" s="8"/>
      <c r="BK25" s="8"/>
      <c r="BL25" s="8"/>
      <c r="BM25" s="8"/>
      <c r="BN25" s="8"/>
      <c r="BO25" s="8"/>
      <c r="BP25" s="8"/>
      <c r="BQ25" s="17"/>
      <c r="BR25" s="17"/>
      <c r="BS25" s="17"/>
      <c r="BT25" s="17"/>
      <c r="BU25" s="17"/>
      <c r="BV25" s="17"/>
      <c r="BW25" s="17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</row>
    <row r="26" spans="1:88" ht="12" customHeight="1" x14ac:dyDescent="0.2">
      <c r="A26" s="11"/>
      <c r="B26" s="106"/>
      <c r="C26" s="20" t="str">
        <f t="shared" si="0"/>
        <v>do</v>
      </c>
      <c r="D26" s="21">
        <f t="shared" si="23"/>
        <v>42390</v>
      </c>
      <c r="E26" s="16">
        <f t="shared" si="35"/>
        <v>0</v>
      </c>
      <c r="F26" s="38"/>
      <c r="G26" s="106"/>
      <c r="H26" s="28" t="str">
        <f t="shared" si="1"/>
        <v>zo</v>
      </c>
      <c r="I26" s="21">
        <f t="shared" si="24"/>
        <v>42421</v>
      </c>
      <c r="J26" s="25">
        <f t="shared" si="12"/>
        <v>0</v>
      </c>
      <c r="K26" s="38"/>
      <c r="L26" s="106"/>
      <c r="M26" s="28" t="str">
        <f t="shared" si="2"/>
        <v>ma</v>
      </c>
      <c r="N26" s="21">
        <f t="shared" si="25"/>
        <v>42450</v>
      </c>
      <c r="O26" s="25">
        <f t="shared" si="13"/>
        <v>1</v>
      </c>
      <c r="P26" s="167"/>
      <c r="Q26" s="106"/>
      <c r="R26" s="28" t="str">
        <f t="shared" si="3"/>
        <v>do</v>
      </c>
      <c r="S26" s="21">
        <f t="shared" si="26"/>
        <v>42481</v>
      </c>
      <c r="T26" s="15">
        <f t="shared" si="14"/>
        <v>0</v>
      </c>
      <c r="U26" s="167"/>
      <c r="V26" s="106"/>
      <c r="W26" s="28" t="str">
        <f t="shared" si="4"/>
        <v>za</v>
      </c>
      <c r="X26" s="21">
        <f t="shared" si="27"/>
        <v>42511</v>
      </c>
      <c r="Y26" s="15">
        <f t="shared" si="15"/>
        <v>0</v>
      </c>
      <c r="Z26" s="167"/>
      <c r="AA26" s="106"/>
      <c r="AB26" s="28" t="str">
        <f t="shared" si="5"/>
        <v>di</v>
      </c>
      <c r="AC26" s="21">
        <f t="shared" si="28"/>
        <v>42542</v>
      </c>
      <c r="AD26" s="15">
        <f t="shared" si="16"/>
        <v>0</v>
      </c>
      <c r="AE26" s="167"/>
      <c r="AF26" s="106"/>
      <c r="AG26" s="28" t="str">
        <f t="shared" si="6"/>
        <v>do</v>
      </c>
      <c r="AH26" s="21">
        <f t="shared" si="29"/>
        <v>42572</v>
      </c>
      <c r="AI26" s="15">
        <f t="shared" si="17"/>
        <v>0</v>
      </c>
      <c r="AJ26" s="167"/>
      <c r="AK26" s="106"/>
      <c r="AL26" s="28" t="str">
        <f t="shared" si="7"/>
        <v>zo</v>
      </c>
      <c r="AM26" s="21">
        <f t="shared" si="30"/>
        <v>42603</v>
      </c>
      <c r="AN26" s="15">
        <f t="shared" si="18"/>
        <v>0</v>
      </c>
      <c r="AO26" s="167"/>
      <c r="AP26" s="106"/>
      <c r="AQ26" s="28" t="str">
        <f t="shared" si="8"/>
        <v>wo</v>
      </c>
      <c r="AR26" s="21">
        <f t="shared" si="31"/>
        <v>42634</v>
      </c>
      <c r="AS26" s="15">
        <f t="shared" si="19"/>
        <v>0</v>
      </c>
      <c r="AT26" s="167"/>
      <c r="AU26" s="106"/>
      <c r="AV26" s="28" t="str">
        <f t="shared" si="9"/>
        <v>vr</v>
      </c>
      <c r="AW26" s="21">
        <f t="shared" si="32"/>
        <v>42664</v>
      </c>
      <c r="AX26" s="15">
        <f t="shared" si="20"/>
        <v>0</v>
      </c>
      <c r="AY26" s="167"/>
      <c r="AZ26" s="106"/>
      <c r="BA26" s="28" t="str">
        <f t="shared" si="10"/>
        <v>ma</v>
      </c>
      <c r="BB26" s="21">
        <f t="shared" si="33"/>
        <v>42695</v>
      </c>
      <c r="BC26" s="15">
        <f t="shared" si="21"/>
        <v>1</v>
      </c>
      <c r="BD26" s="167"/>
      <c r="BE26" s="106"/>
      <c r="BF26" s="28" t="str">
        <f t="shared" si="11"/>
        <v>wo</v>
      </c>
      <c r="BG26" s="21">
        <f t="shared" si="34"/>
        <v>42725</v>
      </c>
      <c r="BH26" s="15">
        <f t="shared" si="22"/>
        <v>0</v>
      </c>
      <c r="BI26" s="167"/>
      <c r="BJ26" s="8"/>
      <c r="BK26" s="8"/>
      <c r="BL26" s="8"/>
      <c r="BM26" s="8"/>
      <c r="BN26" s="8"/>
      <c r="BO26" s="8"/>
      <c r="BP26" s="8"/>
      <c r="BQ26" s="17"/>
      <c r="BR26" s="17"/>
      <c r="BS26" s="17"/>
      <c r="BT26" s="17"/>
      <c r="BU26" s="17"/>
      <c r="BV26" s="17"/>
      <c r="BW26" s="17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</row>
    <row r="27" spans="1:88" ht="12" customHeight="1" x14ac:dyDescent="0.2">
      <c r="A27" s="11"/>
      <c r="B27" s="106"/>
      <c r="C27" s="20" t="str">
        <f t="shared" si="0"/>
        <v>vr</v>
      </c>
      <c r="D27" s="21">
        <f t="shared" si="23"/>
        <v>42391</v>
      </c>
      <c r="E27" s="16">
        <f t="shared" si="35"/>
        <v>0</v>
      </c>
      <c r="F27" s="38"/>
      <c r="G27" s="106"/>
      <c r="H27" s="28" t="str">
        <f t="shared" si="1"/>
        <v>ma</v>
      </c>
      <c r="I27" s="21">
        <f t="shared" si="24"/>
        <v>42422</v>
      </c>
      <c r="J27" s="25">
        <f t="shared" si="12"/>
        <v>1</v>
      </c>
      <c r="K27" s="38"/>
      <c r="L27" s="106"/>
      <c r="M27" s="28" t="str">
        <f t="shared" si="2"/>
        <v>di</v>
      </c>
      <c r="N27" s="21">
        <f t="shared" si="25"/>
        <v>42451</v>
      </c>
      <c r="O27" s="25">
        <f t="shared" si="13"/>
        <v>0</v>
      </c>
      <c r="P27" s="167"/>
      <c r="Q27" s="106"/>
      <c r="R27" s="28" t="str">
        <f t="shared" si="3"/>
        <v>vr</v>
      </c>
      <c r="S27" s="21">
        <f t="shared" si="26"/>
        <v>42482</v>
      </c>
      <c r="T27" s="15">
        <f t="shared" si="14"/>
        <v>0</v>
      </c>
      <c r="U27" s="167"/>
      <c r="V27" s="106"/>
      <c r="W27" s="28" t="str">
        <f t="shared" si="4"/>
        <v>zo</v>
      </c>
      <c r="X27" s="21">
        <f t="shared" si="27"/>
        <v>42512</v>
      </c>
      <c r="Y27" s="15">
        <f t="shared" si="15"/>
        <v>0</v>
      </c>
      <c r="Z27" s="167"/>
      <c r="AA27" s="106"/>
      <c r="AB27" s="28" t="str">
        <f t="shared" si="5"/>
        <v>wo</v>
      </c>
      <c r="AC27" s="21">
        <f t="shared" si="28"/>
        <v>42543</v>
      </c>
      <c r="AD27" s="15">
        <f t="shared" si="16"/>
        <v>0</v>
      </c>
      <c r="AE27" s="167"/>
      <c r="AF27" s="106"/>
      <c r="AG27" s="28" t="str">
        <f t="shared" si="6"/>
        <v>vr</v>
      </c>
      <c r="AH27" s="21">
        <f t="shared" si="29"/>
        <v>42573</v>
      </c>
      <c r="AI27" s="15">
        <f t="shared" si="17"/>
        <v>0</v>
      </c>
      <c r="AJ27" s="167"/>
      <c r="AK27" s="106"/>
      <c r="AL27" s="28" t="str">
        <f t="shared" si="7"/>
        <v>ma</v>
      </c>
      <c r="AM27" s="21">
        <f t="shared" si="30"/>
        <v>42604</v>
      </c>
      <c r="AN27" s="15">
        <f t="shared" si="18"/>
        <v>1</v>
      </c>
      <c r="AO27" s="167"/>
      <c r="AP27" s="106"/>
      <c r="AQ27" s="28" t="str">
        <f t="shared" si="8"/>
        <v>do</v>
      </c>
      <c r="AR27" s="21">
        <f t="shared" si="31"/>
        <v>42635</v>
      </c>
      <c r="AS27" s="15">
        <f t="shared" si="19"/>
        <v>0</v>
      </c>
      <c r="AT27" s="167"/>
      <c r="AU27" s="106"/>
      <c r="AV27" s="28" t="str">
        <f t="shared" si="9"/>
        <v>za</v>
      </c>
      <c r="AW27" s="21">
        <f t="shared" si="32"/>
        <v>42665</v>
      </c>
      <c r="AX27" s="15">
        <f t="shared" si="20"/>
        <v>0</v>
      </c>
      <c r="AY27" s="167"/>
      <c r="AZ27" s="106"/>
      <c r="BA27" s="28" t="str">
        <f t="shared" si="10"/>
        <v>di</v>
      </c>
      <c r="BB27" s="21">
        <f t="shared" si="33"/>
        <v>42696</v>
      </c>
      <c r="BC27" s="15">
        <f t="shared" si="21"/>
        <v>0</v>
      </c>
      <c r="BD27" s="167"/>
      <c r="BE27" s="106"/>
      <c r="BF27" s="28" t="str">
        <f t="shared" si="11"/>
        <v>do</v>
      </c>
      <c r="BG27" s="21">
        <f t="shared" si="34"/>
        <v>42726</v>
      </c>
      <c r="BH27" s="15">
        <f t="shared" si="22"/>
        <v>0</v>
      </c>
      <c r="BI27" s="167"/>
      <c r="BJ27" s="8"/>
      <c r="BK27" s="8"/>
      <c r="BL27" s="8"/>
      <c r="BM27" s="8"/>
      <c r="BN27" s="8"/>
      <c r="BO27" s="8"/>
      <c r="BP27" s="8"/>
      <c r="BQ27" s="17"/>
      <c r="BR27" s="17"/>
      <c r="BS27" s="17"/>
      <c r="BT27" s="17"/>
      <c r="BU27" s="17"/>
      <c r="BV27" s="17"/>
      <c r="BW27" s="17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</row>
    <row r="28" spans="1:88" ht="12" customHeight="1" x14ac:dyDescent="0.2">
      <c r="A28" s="11"/>
      <c r="B28" s="106"/>
      <c r="C28" s="20" t="str">
        <f t="shared" si="0"/>
        <v>za</v>
      </c>
      <c r="D28" s="21">
        <f t="shared" si="23"/>
        <v>42392</v>
      </c>
      <c r="E28" s="16">
        <f t="shared" si="35"/>
        <v>0</v>
      </c>
      <c r="F28" s="38"/>
      <c r="G28" s="106"/>
      <c r="H28" s="28" t="str">
        <f t="shared" si="1"/>
        <v>di</v>
      </c>
      <c r="I28" s="21">
        <f t="shared" si="24"/>
        <v>42423</v>
      </c>
      <c r="J28" s="25">
        <f t="shared" si="12"/>
        <v>0</v>
      </c>
      <c r="K28" s="38"/>
      <c r="L28" s="106"/>
      <c r="M28" s="28" t="str">
        <f t="shared" si="2"/>
        <v>wo</v>
      </c>
      <c r="N28" s="21">
        <f t="shared" si="25"/>
        <v>42452</v>
      </c>
      <c r="O28" s="25">
        <f t="shared" si="13"/>
        <v>0</v>
      </c>
      <c r="P28" s="167"/>
      <c r="Q28" s="106"/>
      <c r="R28" s="28" t="str">
        <f t="shared" si="3"/>
        <v>za</v>
      </c>
      <c r="S28" s="21">
        <f t="shared" si="26"/>
        <v>42483</v>
      </c>
      <c r="T28" s="15">
        <f t="shared" si="14"/>
        <v>0</v>
      </c>
      <c r="U28" s="167"/>
      <c r="V28" s="106"/>
      <c r="W28" s="28" t="str">
        <f t="shared" si="4"/>
        <v>ma</v>
      </c>
      <c r="X28" s="21">
        <f t="shared" si="27"/>
        <v>42513</v>
      </c>
      <c r="Y28" s="15">
        <f t="shared" si="15"/>
        <v>1</v>
      </c>
      <c r="Z28" s="167"/>
      <c r="AA28" s="106"/>
      <c r="AB28" s="28" t="str">
        <f t="shared" si="5"/>
        <v>do</v>
      </c>
      <c r="AC28" s="21">
        <f t="shared" si="28"/>
        <v>42544</v>
      </c>
      <c r="AD28" s="15">
        <f t="shared" si="16"/>
        <v>0</v>
      </c>
      <c r="AE28" s="167"/>
      <c r="AF28" s="106"/>
      <c r="AG28" s="28" t="str">
        <f t="shared" si="6"/>
        <v>za</v>
      </c>
      <c r="AH28" s="21">
        <f t="shared" si="29"/>
        <v>42574</v>
      </c>
      <c r="AI28" s="15">
        <f t="shared" si="17"/>
        <v>0</v>
      </c>
      <c r="AJ28" s="167"/>
      <c r="AK28" s="106"/>
      <c r="AL28" s="28" t="str">
        <f t="shared" si="7"/>
        <v>di</v>
      </c>
      <c r="AM28" s="21">
        <f t="shared" si="30"/>
        <v>42605</v>
      </c>
      <c r="AN28" s="15">
        <f t="shared" si="18"/>
        <v>0</v>
      </c>
      <c r="AO28" s="167"/>
      <c r="AP28" s="106"/>
      <c r="AQ28" s="28" t="str">
        <f t="shared" si="8"/>
        <v>vr</v>
      </c>
      <c r="AR28" s="21">
        <f t="shared" si="31"/>
        <v>42636</v>
      </c>
      <c r="AS28" s="15">
        <f t="shared" si="19"/>
        <v>0</v>
      </c>
      <c r="AT28" s="167"/>
      <c r="AU28" s="106"/>
      <c r="AV28" s="28" t="str">
        <f t="shared" si="9"/>
        <v>zo</v>
      </c>
      <c r="AW28" s="21">
        <f t="shared" si="32"/>
        <v>42666</v>
      </c>
      <c r="AX28" s="15">
        <f t="shared" si="20"/>
        <v>0</v>
      </c>
      <c r="AY28" s="167"/>
      <c r="AZ28" s="106"/>
      <c r="BA28" s="28" t="str">
        <f t="shared" si="10"/>
        <v>wo</v>
      </c>
      <c r="BB28" s="21">
        <f t="shared" si="33"/>
        <v>42697</v>
      </c>
      <c r="BC28" s="15">
        <f t="shared" si="21"/>
        <v>0</v>
      </c>
      <c r="BD28" s="167"/>
      <c r="BE28" s="106"/>
      <c r="BF28" s="28" t="str">
        <f t="shared" si="11"/>
        <v>vr</v>
      </c>
      <c r="BG28" s="21">
        <f t="shared" si="34"/>
        <v>42727</v>
      </c>
      <c r="BH28" s="15">
        <f t="shared" si="22"/>
        <v>0</v>
      </c>
      <c r="BI28" s="167"/>
      <c r="BJ28" s="104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4"/>
      <c r="CC28" s="4"/>
      <c r="CD28" s="4"/>
      <c r="CE28" s="4"/>
      <c r="CF28" s="4"/>
      <c r="CG28" s="4"/>
      <c r="CH28" s="4"/>
      <c r="CI28" s="4"/>
      <c r="CJ28" s="4"/>
    </row>
    <row r="29" spans="1:88" ht="12" customHeight="1" x14ac:dyDescent="0.2">
      <c r="A29" s="11"/>
      <c r="B29" s="106"/>
      <c r="C29" s="20" t="str">
        <f t="shared" si="0"/>
        <v>zo</v>
      </c>
      <c r="D29" s="21">
        <f t="shared" si="23"/>
        <v>42393</v>
      </c>
      <c r="E29" s="16">
        <f t="shared" si="35"/>
        <v>0</v>
      </c>
      <c r="F29" s="38"/>
      <c r="G29" s="106"/>
      <c r="H29" s="28" t="str">
        <f t="shared" si="1"/>
        <v>wo</v>
      </c>
      <c r="I29" s="21">
        <f t="shared" si="24"/>
        <v>42424</v>
      </c>
      <c r="J29" s="25">
        <f t="shared" si="12"/>
        <v>0</v>
      </c>
      <c r="K29" s="38"/>
      <c r="L29" s="106"/>
      <c r="M29" s="28" t="str">
        <f t="shared" si="2"/>
        <v>do</v>
      </c>
      <c r="N29" s="21">
        <f t="shared" si="25"/>
        <v>42453</v>
      </c>
      <c r="O29" s="25">
        <f t="shared" si="13"/>
        <v>0</v>
      </c>
      <c r="P29" s="167"/>
      <c r="Q29" s="106"/>
      <c r="R29" s="28" t="str">
        <f t="shared" si="3"/>
        <v>zo</v>
      </c>
      <c r="S29" s="21">
        <f t="shared" si="26"/>
        <v>42484</v>
      </c>
      <c r="T29" s="15">
        <f t="shared" si="14"/>
        <v>0</v>
      </c>
      <c r="U29" s="167"/>
      <c r="V29" s="106"/>
      <c r="W29" s="28" t="str">
        <f t="shared" si="4"/>
        <v>di</v>
      </c>
      <c r="X29" s="21">
        <f t="shared" si="27"/>
        <v>42514</v>
      </c>
      <c r="Y29" s="15">
        <f t="shared" si="15"/>
        <v>0</v>
      </c>
      <c r="Z29" s="167"/>
      <c r="AA29" s="106"/>
      <c r="AB29" s="28" t="str">
        <f t="shared" si="5"/>
        <v>vr</v>
      </c>
      <c r="AC29" s="21">
        <f t="shared" si="28"/>
        <v>42545</v>
      </c>
      <c r="AD29" s="15">
        <f t="shared" si="16"/>
        <v>0</v>
      </c>
      <c r="AE29" s="167"/>
      <c r="AF29" s="106"/>
      <c r="AG29" s="28" t="str">
        <f t="shared" si="6"/>
        <v>zo</v>
      </c>
      <c r="AH29" s="21">
        <f t="shared" si="29"/>
        <v>42575</v>
      </c>
      <c r="AI29" s="15">
        <f t="shared" si="17"/>
        <v>0</v>
      </c>
      <c r="AJ29" s="167"/>
      <c r="AK29" s="106"/>
      <c r="AL29" s="28" t="str">
        <f t="shared" si="7"/>
        <v>wo</v>
      </c>
      <c r="AM29" s="21">
        <f t="shared" si="30"/>
        <v>42606</v>
      </c>
      <c r="AN29" s="15">
        <f t="shared" si="18"/>
        <v>0</v>
      </c>
      <c r="AO29" s="167"/>
      <c r="AP29" s="106"/>
      <c r="AQ29" s="28" t="str">
        <f t="shared" si="8"/>
        <v>za</v>
      </c>
      <c r="AR29" s="21">
        <f t="shared" si="31"/>
        <v>42637</v>
      </c>
      <c r="AS29" s="15">
        <f t="shared" si="19"/>
        <v>0</v>
      </c>
      <c r="AT29" s="167"/>
      <c r="AU29" s="106"/>
      <c r="AV29" s="28" t="str">
        <f t="shared" si="9"/>
        <v>ma</v>
      </c>
      <c r="AW29" s="21">
        <f t="shared" si="32"/>
        <v>42667</v>
      </c>
      <c r="AX29" s="15">
        <f t="shared" si="20"/>
        <v>1</v>
      </c>
      <c r="AY29" s="167"/>
      <c r="AZ29" s="106"/>
      <c r="BA29" s="28" t="str">
        <f t="shared" si="10"/>
        <v>do</v>
      </c>
      <c r="BB29" s="21">
        <f t="shared" si="33"/>
        <v>42698</v>
      </c>
      <c r="BC29" s="15">
        <f t="shared" si="21"/>
        <v>0</v>
      </c>
      <c r="BD29" s="167"/>
      <c r="BE29" s="106"/>
      <c r="BF29" s="28" t="str">
        <f t="shared" si="11"/>
        <v>za</v>
      </c>
      <c r="BG29" s="21">
        <f t="shared" si="34"/>
        <v>42728</v>
      </c>
      <c r="BH29" s="15">
        <f t="shared" si="22"/>
        <v>0</v>
      </c>
      <c r="BI29" s="167"/>
      <c r="BJ29" s="104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4"/>
      <c r="CC29" s="4"/>
      <c r="CD29" s="4"/>
      <c r="CE29" s="4"/>
      <c r="CF29" s="4"/>
      <c r="CG29" s="4"/>
      <c r="CH29" s="4"/>
      <c r="CI29" s="4"/>
      <c r="CJ29" s="4"/>
    </row>
    <row r="30" spans="1:88" ht="12" customHeight="1" x14ac:dyDescent="0.2">
      <c r="A30" s="11"/>
      <c r="B30" s="106"/>
      <c r="C30" s="20" t="str">
        <f t="shared" si="0"/>
        <v>ma</v>
      </c>
      <c r="D30" s="21">
        <f t="shared" si="23"/>
        <v>42394</v>
      </c>
      <c r="E30" s="16">
        <f t="shared" si="35"/>
        <v>1</v>
      </c>
      <c r="F30" s="38"/>
      <c r="G30" s="106"/>
      <c r="H30" s="28" t="str">
        <f t="shared" si="1"/>
        <v>do</v>
      </c>
      <c r="I30" s="21">
        <f t="shared" si="24"/>
        <v>42425</v>
      </c>
      <c r="J30" s="25">
        <f t="shared" si="12"/>
        <v>0</v>
      </c>
      <c r="K30" s="38"/>
      <c r="L30" s="106"/>
      <c r="M30" s="28" t="str">
        <f t="shared" si="2"/>
        <v>vr</v>
      </c>
      <c r="N30" s="21">
        <f t="shared" si="25"/>
        <v>42454</v>
      </c>
      <c r="O30" s="25">
        <f t="shared" si="13"/>
        <v>0</v>
      </c>
      <c r="P30" s="167"/>
      <c r="Q30" s="106"/>
      <c r="R30" s="28" t="str">
        <f t="shared" si="3"/>
        <v>ma</v>
      </c>
      <c r="S30" s="21">
        <f t="shared" si="26"/>
        <v>42485</v>
      </c>
      <c r="T30" s="15">
        <f t="shared" si="14"/>
        <v>1</v>
      </c>
      <c r="U30" s="167"/>
      <c r="V30" s="106"/>
      <c r="W30" s="28" t="str">
        <f t="shared" si="4"/>
        <v>wo</v>
      </c>
      <c r="X30" s="21">
        <f t="shared" si="27"/>
        <v>42515</v>
      </c>
      <c r="Y30" s="15">
        <f t="shared" si="15"/>
        <v>0</v>
      </c>
      <c r="Z30" s="167"/>
      <c r="AA30" s="106"/>
      <c r="AB30" s="28" t="str">
        <f t="shared" si="5"/>
        <v>za</v>
      </c>
      <c r="AC30" s="21">
        <f t="shared" si="28"/>
        <v>42546</v>
      </c>
      <c r="AD30" s="15">
        <f t="shared" si="16"/>
        <v>0</v>
      </c>
      <c r="AE30" s="167"/>
      <c r="AF30" s="106"/>
      <c r="AG30" s="28" t="str">
        <f t="shared" si="6"/>
        <v>ma</v>
      </c>
      <c r="AH30" s="21">
        <f t="shared" si="29"/>
        <v>42576</v>
      </c>
      <c r="AI30" s="15">
        <f t="shared" si="17"/>
        <v>1</v>
      </c>
      <c r="AJ30" s="167"/>
      <c r="AK30" s="106"/>
      <c r="AL30" s="28" t="str">
        <f t="shared" si="7"/>
        <v>do</v>
      </c>
      <c r="AM30" s="21">
        <f t="shared" si="30"/>
        <v>42607</v>
      </c>
      <c r="AN30" s="15">
        <f t="shared" si="18"/>
        <v>0</v>
      </c>
      <c r="AO30" s="167"/>
      <c r="AP30" s="106"/>
      <c r="AQ30" s="28" t="str">
        <f t="shared" si="8"/>
        <v>zo</v>
      </c>
      <c r="AR30" s="21">
        <f t="shared" si="31"/>
        <v>42638</v>
      </c>
      <c r="AS30" s="15">
        <f t="shared" si="19"/>
        <v>0</v>
      </c>
      <c r="AT30" s="167"/>
      <c r="AU30" s="106"/>
      <c r="AV30" s="28" t="str">
        <f t="shared" si="9"/>
        <v>di</v>
      </c>
      <c r="AW30" s="21">
        <f t="shared" si="32"/>
        <v>42668</v>
      </c>
      <c r="AX30" s="15">
        <f t="shared" si="20"/>
        <v>0</v>
      </c>
      <c r="AY30" s="167"/>
      <c r="AZ30" s="106"/>
      <c r="BA30" s="28" t="str">
        <f t="shared" si="10"/>
        <v>vr</v>
      </c>
      <c r="BB30" s="21">
        <f t="shared" si="33"/>
        <v>42699</v>
      </c>
      <c r="BC30" s="15">
        <f t="shared" si="21"/>
        <v>0</v>
      </c>
      <c r="BD30" s="167"/>
      <c r="BE30" s="106"/>
      <c r="BF30" s="28" t="str">
        <f t="shared" si="11"/>
        <v>zo</v>
      </c>
      <c r="BG30" s="21">
        <f t="shared" si="34"/>
        <v>42729</v>
      </c>
      <c r="BH30" s="15">
        <f t="shared" si="22"/>
        <v>0</v>
      </c>
      <c r="BI30" s="167"/>
      <c r="BJ30" s="104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4"/>
      <c r="CC30" s="4"/>
      <c r="CD30" s="4"/>
      <c r="CE30" s="4"/>
      <c r="CF30" s="4"/>
      <c r="CG30" s="4"/>
      <c r="CH30" s="4"/>
      <c r="CI30" s="4"/>
      <c r="CJ30" s="4"/>
    </row>
    <row r="31" spans="1:88" ht="12" customHeight="1" x14ac:dyDescent="0.2">
      <c r="A31" s="11"/>
      <c r="B31" s="106"/>
      <c r="C31" s="20" t="str">
        <f t="shared" si="0"/>
        <v>di</v>
      </c>
      <c r="D31" s="21">
        <f t="shared" si="23"/>
        <v>42395</v>
      </c>
      <c r="E31" s="16">
        <f t="shared" si="35"/>
        <v>0</v>
      </c>
      <c r="F31" s="38"/>
      <c r="G31" s="106"/>
      <c r="H31" s="28" t="str">
        <f t="shared" si="1"/>
        <v>vr</v>
      </c>
      <c r="I31" s="21">
        <f t="shared" si="24"/>
        <v>42426</v>
      </c>
      <c r="J31" s="25">
        <f t="shared" si="12"/>
        <v>0</v>
      </c>
      <c r="K31" s="38"/>
      <c r="L31" s="106"/>
      <c r="M31" s="28" t="str">
        <f t="shared" si="2"/>
        <v>za</v>
      </c>
      <c r="N31" s="21">
        <f t="shared" si="25"/>
        <v>42455</v>
      </c>
      <c r="O31" s="25">
        <f t="shared" si="13"/>
        <v>0</v>
      </c>
      <c r="P31" s="167"/>
      <c r="Q31" s="106"/>
      <c r="R31" s="28" t="str">
        <f t="shared" si="3"/>
        <v>di</v>
      </c>
      <c r="S31" s="21">
        <f t="shared" si="26"/>
        <v>42486</v>
      </c>
      <c r="T31" s="15">
        <f t="shared" si="14"/>
        <v>0</v>
      </c>
      <c r="U31" s="167"/>
      <c r="V31" s="106"/>
      <c r="W31" s="28" t="str">
        <f t="shared" si="4"/>
        <v>do</v>
      </c>
      <c r="X31" s="21">
        <f t="shared" si="27"/>
        <v>42516</v>
      </c>
      <c r="Y31" s="15">
        <f t="shared" si="15"/>
        <v>0</v>
      </c>
      <c r="Z31" s="167"/>
      <c r="AA31" s="106"/>
      <c r="AB31" s="28" t="str">
        <f t="shared" si="5"/>
        <v>zo</v>
      </c>
      <c r="AC31" s="21">
        <f t="shared" si="28"/>
        <v>42547</v>
      </c>
      <c r="AD31" s="15">
        <f t="shared" si="16"/>
        <v>0</v>
      </c>
      <c r="AE31" s="167"/>
      <c r="AF31" s="106"/>
      <c r="AG31" s="28" t="str">
        <f t="shared" si="6"/>
        <v>di</v>
      </c>
      <c r="AH31" s="21">
        <f t="shared" si="29"/>
        <v>42577</v>
      </c>
      <c r="AI31" s="15">
        <f t="shared" si="17"/>
        <v>0</v>
      </c>
      <c r="AJ31" s="167"/>
      <c r="AK31" s="106"/>
      <c r="AL31" s="28" t="str">
        <f t="shared" si="7"/>
        <v>vr</v>
      </c>
      <c r="AM31" s="21">
        <f t="shared" si="30"/>
        <v>42608</v>
      </c>
      <c r="AN31" s="15">
        <f t="shared" si="18"/>
        <v>0</v>
      </c>
      <c r="AO31" s="167"/>
      <c r="AP31" s="106"/>
      <c r="AQ31" s="28" t="str">
        <f t="shared" si="8"/>
        <v>ma</v>
      </c>
      <c r="AR31" s="21">
        <f t="shared" si="31"/>
        <v>42639</v>
      </c>
      <c r="AS31" s="15">
        <f t="shared" si="19"/>
        <v>1</v>
      </c>
      <c r="AT31" s="167"/>
      <c r="AU31" s="106"/>
      <c r="AV31" s="28" t="str">
        <f t="shared" si="9"/>
        <v>wo</v>
      </c>
      <c r="AW31" s="21">
        <f t="shared" si="32"/>
        <v>42669</v>
      </c>
      <c r="AX31" s="15">
        <f t="shared" si="20"/>
        <v>0</v>
      </c>
      <c r="AY31" s="167"/>
      <c r="AZ31" s="106"/>
      <c r="BA31" s="28" t="str">
        <f t="shared" si="10"/>
        <v>za</v>
      </c>
      <c r="BB31" s="21">
        <f t="shared" si="33"/>
        <v>42700</v>
      </c>
      <c r="BC31" s="15">
        <f t="shared" si="21"/>
        <v>0</v>
      </c>
      <c r="BD31" s="167"/>
      <c r="BE31" s="106"/>
      <c r="BF31" s="28" t="str">
        <f t="shared" si="11"/>
        <v>ma</v>
      </c>
      <c r="BG31" s="21">
        <f t="shared" si="34"/>
        <v>42730</v>
      </c>
      <c r="BH31" s="15">
        <f t="shared" si="22"/>
        <v>1</v>
      </c>
      <c r="BI31" s="167"/>
      <c r="BJ31" s="104"/>
      <c r="BK31" s="93"/>
      <c r="BL31" s="93">
        <f t="shared" ref="BL31:BL36" si="36">IF(BE31="",0,BE31)</f>
        <v>0</v>
      </c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4"/>
      <c r="CC31" s="4"/>
      <c r="CD31" s="4"/>
      <c r="CE31" s="4"/>
      <c r="CF31" s="4"/>
      <c r="CG31" s="4"/>
      <c r="CH31" s="4"/>
      <c r="CI31" s="4"/>
      <c r="CJ31" s="4"/>
    </row>
    <row r="32" spans="1:88" ht="12" customHeight="1" x14ac:dyDescent="0.2">
      <c r="A32" s="11"/>
      <c r="B32" s="106"/>
      <c r="C32" s="20" t="str">
        <f t="shared" si="0"/>
        <v>wo</v>
      </c>
      <c r="D32" s="21">
        <f t="shared" si="23"/>
        <v>42396</v>
      </c>
      <c r="E32" s="16">
        <f t="shared" si="35"/>
        <v>0</v>
      </c>
      <c r="F32" s="38"/>
      <c r="G32" s="106"/>
      <c r="H32" s="28" t="str">
        <f t="shared" si="1"/>
        <v>za</v>
      </c>
      <c r="I32" s="21">
        <f t="shared" si="24"/>
        <v>42427</v>
      </c>
      <c r="J32" s="25">
        <f t="shared" si="12"/>
        <v>0</v>
      </c>
      <c r="K32" s="38"/>
      <c r="L32" s="106"/>
      <c r="M32" s="28" t="str">
        <f t="shared" si="2"/>
        <v>zo</v>
      </c>
      <c r="N32" s="21">
        <f t="shared" si="25"/>
        <v>42456</v>
      </c>
      <c r="O32" s="25">
        <f t="shared" si="13"/>
        <v>0</v>
      </c>
      <c r="P32" s="167"/>
      <c r="Q32" s="106"/>
      <c r="R32" s="28" t="str">
        <f t="shared" si="3"/>
        <v>wo</v>
      </c>
      <c r="S32" s="21">
        <f t="shared" si="26"/>
        <v>42487</v>
      </c>
      <c r="T32" s="15">
        <f t="shared" si="14"/>
        <v>0</v>
      </c>
      <c r="U32" s="167"/>
      <c r="V32" s="106"/>
      <c r="W32" s="28" t="str">
        <f t="shared" si="4"/>
        <v>vr</v>
      </c>
      <c r="X32" s="21">
        <f t="shared" si="27"/>
        <v>42517</v>
      </c>
      <c r="Y32" s="15">
        <f t="shared" si="15"/>
        <v>0</v>
      </c>
      <c r="Z32" s="167"/>
      <c r="AA32" s="106"/>
      <c r="AB32" s="28" t="str">
        <f t="shared" si="5"/>
        <v>ma</v>
      </c>
      <c r="AC32" s="21">
        <f t="shared" si="28"/>
        <v>42548</v>
      </c>
      <c r="AD32" s="15">
        <f t="shared" si="16"/>
        <v>1</v>
      </c>
      <c r="AE32" s="167"/>
      <c r="AF32" s="106"/>
      <c r="AG32" s="28" t="str">
        <f t="shared" si="6"/>
        <v>wo</v>
      </c>
      <c r="AH32" s="21">
        <f t="shared" si="29"/>
        <v>42578</v>
      </c>
      <c r="AI32" s="15">
        <f t="shared" si="17"/>
        <v>0</v>
      </c>
      <c r="AJ32" s="167"/>
      <c r="AK32" s="106"/>
      <c r="AL32" s="28" t="str">
        <f t="shared" si="7"/>
        <v>za</v>
      </c>
      <c r="AM32" s="21">
        <f t="shared" si="30"/>
        <v>42609</v>
      </c>
      <c r="AN32" s="15">
        <f t="shared" si="18"/>
        <v>0</v>
      </c>
      <c r="AO32" s="167"/>
      <c r="AP32" s="106"/>
      <c r="AQ32" s="28" t="str">
        <f t="shared" si="8"/>
        <v>di</v>
      </c>
      <c r="AR32" s="21">
        <f t="shared" si="31"/>
        <v>42640</v>
      </c>
      <c r="AS32" s="15">
        <f t="shared" si="19"/>
        <v>0</v>
      </c>
      <c r="AT32" s="167"/>
      <c r="AU32" s="106"/>
      <c r="AV32" s="28" t="str">
        <f t="shared" si="9"/>
        <v>do</v>
      </c>
      <c r="AW32" s="21">
        <f t="shared" si="32"/>
        <v>42670</v>
      </c>
      <c r="AX32" s="15">
        <f t="shared" si="20"/>
        <v>0</v>
      </c>
      <c r="AY32" s="167"/>
      <c r="AZ32" s="106"/>
      <c r="BA32" s="28" t="str">
        <f t="shared" si="10"/>
        <v>zo</v>
      </c>
      <c r="BB32" s="21">
        <f t="shared" si="33"/>
        <v>42701</v>
      </c>
      <c r="BC32" s="15">
        <f t="shared" si="21"/>
        <v>0</v>
      </c>
      <c r="BD32" s="167"/>
      <c r="BE32" s="106"/>
      <c r="BF32" s="28" t="str">
        <f t="shared" si="11"/>
        <v>di</v>
      </c>
      <c r="BG32" s="21">
        <f t="shared" si="34"/>
        <v>42731</v>
      </c>
      <c r="BH32" s="15">
        <f t="shared" si="22"/>
        <v>0</v>
      </c>
      <c r="BI32" s="167"/>
      <c r="BJ32" s="104"/>
      <c r="BK32" s="93"/>
      <c r="BL32" s="93">
        <f t="shared" si="36"/>
        <v>0</v>
      </c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4"/>
      <c r="CC32" s="4"/>
      <c r="CD32" s="4"/>
      <c r="CE32" s="4"/>
      <c r="CF32" s="4"/>
      <c r="CG32" s="4"/>
      <c r="CH32" s="4"/>
      <c r="CI32" s="4"/>
      <c r="CJ32" s="4"/>
    </row>
    <row r="33" spans="1:88" ht="12" customHeight="1" x14ac:dyDescent="0.2">
      <c r="A33" s="11"/>
      <c r="B33" s="106"/>
      <c r="C33" s="20" t="str">
        <f t="shared" si="0"/>
        <v>do</v>
      </c>
      <c r="D33" s="21">
        <f t="shared" si="23"/>
        <v>42397</v>
      </c>
      <c r="E33" s="16">
        <f t="shared" si="35"/>
        <v>0</v>
      </c>
      <c r="F33" s="38"/>
      <c r="G33" s="106"/>
      <c r="H33" s="28" t="str">
        <f t="shared" si="1"/>
        <v>zo</v>
      </c>
      <c r="I33" s="21">
        <f t="shared" si="24"/>
        <v>42428</v>
      </c>
      <c r="J33" s="25">
        <f t="shared" si="12"/>
        <v>0</v>
      </c>
      <c r="K33" s="38"/>
      <c r="L33" s="106"/>
      <c r="M33" s="28" t="str">
        <f t="shared" si="2"/>
        <v>ma</v>
      </c>
      <c r="N33" s="21">
        <f t="shared" si="25"/>
        <v>42457</v>
      </c>
      <c r="O33" s="25">
        <f t="shared" si="13"/>
        <v>1</v>
      </c>
      <c r="P33" s="167"/>
      <c r="Q33" s="106"/>
      <c r="R33" s="28" t="str">
        <f t="shared" si="3"/>
        <v>do</v>
      </c>
      <c r="S33" s="21">
        <f t="shared" si="26"/>
        <v>42488</v>
      </c>
      <c r="T33" s="15">
        <f t="shared" si="14"/>
        <v>0</v>
      </c>
      <c r="U33" s="167"/>
      <c r="V33" s="106"/>
      <c r="W33" s="28" t="str">
        <f t="shared" si="4"/>
        <v>za</v>
      </c>
      <c r="X33" s="21">
        <f t="shared" si="27"/>
        <v>42518</v>
      </c>
      <c r="Y33" s="15">
        <f t="shared" si="15"/>
        <v>0</v>
      </c>
      <c r="Z33" s="167"/>
      <c r="AA33" s="106"/>
      <c r="AB33" s="28" t="str">
        <f t="shared" si="5"/>
        <v>di</v>
      </c>
      <c r="AC33" s="21">
        <f t="shared" si="28"/>
        <v>42549</v>
      </c>
      <c r="AD33" s="15">
        <f t="shared" si="16"/>
        <v>0</v>
      </c>
      <c r="AE33" s="167"/>
      <c r="AF33" s="106"/>
      <c r="AG33" s="28" t="str">
        <f t="shared" si="6"/>
        <v>do</v>
      </c>
      <c r="AH33" s="21">
        <f t="shared" si="29"/>
        <v>42579</v>
      </c>
      <c r="AI33" s="15">
        <f t="shared" si="17"/>
        <v>0</v>
      </c>
      <c r="AJ33" s="167"/>
      <c r="AK33" s="106"/>
      <c r="AL33" s="28" t="str">
        <f t="shared" si="7"/>
        <v>zo</v>
      </c>
      <c r="AM33" s="21">
        <f t="shared" si="30"/>
        <v>42610</v>
      </c>
      <c r="AN33" s="15">
        <f t="shared" si="18"/>
        <v>0</v>
      </c>
      <c r="AO33" s="167"/>
      <c r="AP33" s="106"/>
      <c r="AQ33" s="28" t="str">
        <f t="shared" si="8"/>
        <v>wo</v>
      </c>
      <c r="AR33" s="21">
        <f t="shared" si="31"/>
        <v>42641</v>
      </c>
      <c r="AS33" s="15">
        <f t="shared" si="19"/>
        <v>0</v>
      </c>
      <c r="AT33" s="167"/>
      <c r="AU33" s="106"/>
      <c r="AV33" s="28" t="str">
        <f t="shared" si="9"/>
        <v>vr</v>
      </c>
      <c r="AW33" s="21">
        <f t="shared" si="32"/>
        <v>42671</v>
      </c>
      <c r="AX33" s="15">
        <f t="shared" si="20"/>
        <v>0</v>
      </c>
      <c r="AY33" s="167"/>
      <c r="AZ33" s="106"/>
      <c r="BA33" s="28" t="str">
        <f t="shared" si="10"/>
        <v>ma</v>
      </c>
      <c r="BB33" s="21">
        <f t="shared" si="33"/>
        <v>42702</v>
      </c>
      <c r="BC33" s="15">
        <f t="shared" si="21"/>
        <v>1</v>
      </c>
      <c r="BD33" s="167"/>
      <c r="BE33" s="106"/>
      <c r="BF33" s="28" t="str">
        <f t="shared" si="11"/>
        <v>wo</v>
      </c>
      <c r="BG33" s="21">
        <f t="shared" si="34"/>
        <v>42732</v>
      </c>
      <c r="BH33" s="15">
        <f t="shared" si="22"/>
        <v>0</v>
      </c>
      <c r="BI33" s="167"/>
      <c r="BJ33" s="104"/>
      <c r="BK33" s="93"/>
      <c r="BL33" s="93">
        <f t="shared" si="36"/>
        <v>0</v>
      </c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4"/>
      <c r="CC33" s="4"/>
      <c r="CD33" s="4"/>
      <c r="CE33" s="4"/>
      <c r="CF33" s="4"/>
      <c r="CG33" s="4"/>
      <c r="CH33" s="4"/>
      <c r="CI33" s="4"/>
      <c r="CJ33" s="4"/>
    </row>
    <row r="34" spans="1:88" ht="12" customHeight="1" x14ac:dyDescent="0.2">
      <c r="A34" s="11"/>
      <c r="B34" s="106"/>
      <c r="C34" s="20" t="str">
        <f t="shared" si="0"/>
        <v>vr</v>
      </c>
      <c r="D34" s="21">
        <f t="shared" si="23"/>
        <v>42398</v>
      </c>
      <c r="E34" s="16">
        <f t="shared" si="35"/>
        <v>0</v>
      </c>
      <c r="F34" s="38"/>
      <c r="G34" s="106"/>
      <c r="H34" s="29" t="str">
        <f>IF(I34&lt;&gt;"",VLOOKUP(WEEKDAY(I34),dagen,2),"")</f>
        <v>ma</v>
      </c>
      <c r="I34" s="23">
        <f>IF(MOD(YEAR(D6),4)=0,I33+1,"")</f>
        <v>42429</v>
      </c>
      <c r="J34" s="25">
        <f t="shared" si="12"/>
        <v>1</v>
      </c>
      <c r="K34" s="38"/>
      <c r="L34" s="106"/>
      <c r="M34" s="28" t="str">
        <f t="shared" si="2"/>
        <v>di</v>
      </c>
      <c r="N34" s="21">
        <f t="shared" si="25"/>
        <v>42458</v>
      </c>
      <c r="O34" s="25">
        <f t="shared" si="13"/>
        <v>0</v>
      </c>
      <c r="P34" s="167"/>
      <c r="Q34" s="106"/>
      <c r="R34" s="28" t="str">
        <f t="shared" si="3"/>
        <v>vr</v>
      </c>
      <c r="S34" s="21">
        <f t="shared" si="26"/>
        <v>42489</v>
      </c>
      <c r="T34" s="15">
        <f t="shared" si="14"/>
        <v>0</v>
      </c>
      <c r="U34" s="167"/>
      <c r="V34" s="106"/>
      <c r="W34" s="28" t="str">
        <f t="shared" si="4"/>
        <v>zo</v>
      </c>
      <c r="X34" s="21">
        <f t="shared" si="27"/>
        <v>42519</v>
      </c>
      <c r="Y34" s="15">
        <f t="shared" si="15"/>
        <v>0</v>
      </c>
      <c r="Z34" s="167"/>
      <c r="AA34" s="106"/>
      <c r="AB34" s="28" t="str">
        <f t="shared" si="5"/>
        <v>wo</v>
      </c>
      <c r="AC34" s="21">
        <f t="shared" si="28"/>
        <v>42550</v>
      </c>
      <c r="AD34" s="15">
        <f t="shared" si="16"/>
        <v>0</v>
      </c>
      <c r="AE34" s="167"/>
      <c r="AF34" s="106"/>
      <c r="AG34" s="28" t="str">
        <f t="shared" si="6"/>
        <v>vr</v>
      </c>
      <c r="AH34" s="21">
        <f t="shared" si="29"/>
        <v>42580</v>
      </c>
      <c r="AI34" s="15">
        <f t="shared" si="17"/>
        <v>0</v>
      </c>
      <c r="AJ34" s="167"/>
      <c r="AK34" s="106"/>
      <c r="AL34" s="28" t="str">
        <f t="shared" si="7"/>
        <v>ma</v>
      </c>
      <c r="AM34" s="21">
        <f t="shared" si="30"/>
        <v>42611</v>
      </c>
      <c r="AN34" s="15">
        <f t="shared" si="18"/>
        <v>1</v>
      </c>
      <c r="AO34" s="167"/>
      <c r="AP34" s="106"/>
      <c r="AQ34" s="28" t="str">
        <f t="shared" si="8"/>
        <v>do</v>
      </c>
      <c r="AR34" s="21">
        <f t="shared" si="31"/>
        <v>42642</v>
      </c>
      <c r="AS34" s="15">
        <f t="shared" si="19"/>
        <v>0</v>
      </c>
      <c r="AT34" s="167"/>
      <c r="AU34" s="106"/>
      <c r="AV34" s="28" t="str">
        <f t="shared" si="9"/>
        <v>za</v>
      </c>
      <c r="AW34" s="21">
        <f t="shared" si="32"/>
        <v>42672</v>
      </c>
      <c r="AX34" s="15">
        <f t="shared" si="20"/>
        <v>0</v>
      </c>
      <c r="AY34" s="167"/>
      <c r="AZ34" s="106"/>
      <c r="BA34" s="28" t="str">
        <f t="shared" si="10"/>
        <v>di</v>
      </c>
      <c r="BB34" s="21">
        <f t="shared" si="33"/>
        <v>42703</v>
      </c>
      <c r="BC34" s="15">
        <f t="shared" si="21"/>
        <v>0</v>
      </c>
      <c r="BD34" s="167"/>
      <c r="BE34" s="106"/>
      <c r="BF34" s="28" t="str">
        <f t="shared" si="11"/>
        <v>do</v>
      </c>
      <c r="BG34" s="21">
        <f t="shared" si="34"/>
        <v>42733</v>
      </c>
      <c r="BH34" s="15">
        <f t="shared" si="22"/>
        <v>0</v>
      </c>
      <c r="BI34" s="167"/>
      <c r="BJ34" s="104"/>
      <c r="BK34" s="93" t="str">
        <f>IF(AND(BH34=1,BE27=52),1,"")</f>
        <v/>
      </c>
      <c r="BL34" s="93">
        <f t="shared" si="36"/>
        <v>0</v>
      </c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4"/>
      <c r="CC34" s="4"/>
      <c r="CD34" s="4"/>
      <c r="CE34" s="4"/>
      <c r="CF34" s="4"/>
      <c r="CG34" s="4"/>
      <c r="CH34" s="4"/>
      <c r="CI34" s="4"/>
      <c r="CJ34" s="4"/>
    </row>
    <row r="35" spans="1:88" ht="12" customHeight="1" x14ac:dyDescent="0.2">
      <c r="A35" s="12"/>
      <c r="B35" s="106"/>
      <c r="C35" s="20" t="str">
        <f t="shared" si="0"/>
        <v>za</v>
      </c>
      <c r="D35" s="21">
        <f t="shared" si="23"/>
        <v>42399</v>
      </c>
      <c r="E35" s="16">
        <f t="shared" si="35"/>
        <v>0</v>
      </c>
      <c r="F35" s="38"/>
      <c r="G35" s="107"/>
      <c r="H35" s="5"/>
      <c r="I35" s="5"/>
      <c r="J35" s="7"/>
      <c r="K35" s="7"/>
      <c r="L35" s="106"/>
      <c r="M35" s="28" t="str">
        <f t="shared" si="2"/>
        <v>wo</v>
      </c>
      <c r="N35" s="21">
        <f t="shared" si="25"/>
        <v>42459</v>
      </c>
      <c r="O35" s="25">
        <f t="shared" si="13"/>
        <v>0</v>
      </c>
      <c r="P35" s="167"/>
      <c r="Q35" s="106"/>
      <c r="R35" s="29" t="str">
        <f t="shared" si="3"/>
        <v>za</v>
      </c>
      <c r="S35" s="23">
        <f t="shared" si="26"/>
        <v>42490</v>
      </c>
      <c r="T35" s="15">
        <f t="shared" si="14"/>
        <v>0</v>
      </c>
      <c r="U35" s="167"/>
      <c r="V35" s="106"/>
      <c r="W35" s="28" t="str">
        <f t="shared" si="4"/>
        <v>ma</v>
      </c>
      <c r="X35" s="21">
        <f t="shared" si="27"/>
        <v>42520</v>
      </c>
      <c r="Y35" s="15">
        <f t="shared" si="15"/>
        <v>1</v>
      </c>
      <c r="Z35" s="167"/>
      <c r="AA35" s="106"/>
      <c r="AB35" s="29" t="str">
        <f t="shared" si="5"/>
        <v>do</v>
      </c>
      <c r="AC35" s="23">
        <f t="shared" si="28"/>
        <v>42551</v>
      </c>
      <c r="AD35" s="15">
        <f t="shared" si="16"/>
        <v>0</v>
      </c>
      <c r="AE35" s="167"/>
      <c r="AF35" s="106"/>
      <c r="AG35" s="28" t="str">
        <f t="shared" si="6"/>
        <v>za</v>
      </c>
      <c r="AH35" s="21">
        <f t="shared" si="29"/>
        <v>42581</v>
      </c>
      <c r="AI35" s="15">
        <f t="shared" si="17"/>
        <v>0</v>
      </c>
      <c r="AJ35" s="167"/>
      <c r="AK35" s="106"/>
      <c r="AL35" s="28" t="str">
        <f t="shared" si="7"/>
        <v>di</v>
      </c>
      <c r="AM35" s="21">
        <f t="shared" si="30"/>
        <v>42612</v>
      </c>
      <c r="AN35" s="15">
        <f t="shared" si="18"/>
        <v>0</v>
      </c>
      <c r="AO35" s="167"/>
      <c r="AP35" s="106"/>
      <c r="AQ35" s="29" t="str">
        <f t="shared" si="8"/>
        <v>vr</v>
      </c>
      <c r="AR35" s="23">
        <f t="shared" si="31"/>
        <v>42643</v>
      </c>
      <c r="AS35" s="15">
        <f t="shared" si="19"/>
        <v>0</v>
      </c>
      <c r="AT35" s="167"/>
      <c r="AU35" s="106"/>
      <c r="AV35" s="28" t="str">
        <f t="shared" si="9"/>
        <v>zo</v>
      </c>
      <c r="AW35" s="21">
        <f t="shared" si="32"/>
        <v>42673</v>
      </c>
      <c r="AX35" s="15">
        <f t="shared" si="20"/>
        <v>0</v>
      </c>
      <c r="AY35" s="167"/>
      <c r="AZ35" s="106"/>
      <c r="BA35" s="29" t="str">
        <f t="shared" si="10"/>
        <v>wo</v>
      </c>
      <c r="BB35" s="23">
        <f t="shared" si="33"/>
        <v>42704</v>
      </c>
      <c r="BC35" s="15">
        <f t="shared" si="21"/>
        <v>0</v>
      </c>
      <c r="BD35" s="167"/>
      <c r="BE35" s="106"/>
      <c r="BF35" s="28" t="str">
        <f t="shared" si="11"/>
        <v>vr</v>
      </c>
      <c r="BG35" s="21">
        <f t="shared" si="34"/>
        <v>42734</v>
      </c>
      <c r="BH35" s="15">
        <f t="shared" si="22"/>
        <v>0</v>
      </c>
      <c r="BI35" s="167"/>
      <c r="BJ35" s="104"/>
      <c r="BK35" s="93" t="str">
        <f>IF(AND(BH35=1,BE28=52),1,"")</f>
        <v/>
      </c>
      <c r="BL35" s="93">
        <f t="shared" si="36"/>
        <v>0</v>
      </c>
      <c r="BM35" s="92"/>
      <c r="BN35" s="92" t="s">
        <v>28</v>
      </c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4"/>
      <c r="CC35" s="4"/>
      <c r="CD35" s="4"/>
      <c r="CE35" s="4"/>
      <c r="CF35" s="4"/>
      <c r="CG35" s="4"/>
      <c r="CH35" s="4"/>
      <c r="CI35" s="4"/>
      <c r="CJ35" s="4"/>
    </row>
    <row r="36" spans="1:88" ht="12" customHeight="1" x14ac:dyDescent="0.2">
      <c r="A36" s="12"/>
      <c r="B36" s="106"/>
      <c r="C36" s="22" t="str">
        <f t="shared" si="0"/>
        <v>zo</v>
      </c>
      <c r="D36" s="23">
        <f t="shared" si="23"/>
        <v>42400</v>
      </c>
      <c r="E36" s="16">
        <f t="shared" si="35"/>
        <v>0</v>
      </c>
      <c r="F36" s="38"/>
      <c r="G36" s="107"/>
      <c r="H36" s="5"/>
      <c r="I36" s="5"/>
      <c r="J36" s="7"/>
      <c r="K36" s="7"/>
      <c r="L36" s="106"/>
      <c r="M36" s="29" t="str">
        <f t="shared" si="2"/>
        <v>do</v>
      </c>
      <c r="N36" s="23">
        <f t="shared" si="25"/>
        <v>42460</v>
      </c>
      <c r="O36" s="25">
        <f t="shared" si="13"/>
        <v>0</v>
      </c>
      <c r="P36" s="167"/>
      <c r="Q36" s="107"/>
      <c r="R36" s="4"/>
      <c r="S36" s="4"/>
      <c r="T36" s="7"/>
      <c r="U36" s="7"/>
      <c r="V36" s="106"/>
      <c r="W36" s="29" t="str">
        <f t="shared" si="4"/>
        <v>di</v>
      </c>
      <c r="X36" s="23">
        <f t="shared" si="27"/>
        <v>42521</v>
      </c>
      <c r="Y36" s="15">
        <f t="shared" si="15"/>
        <v>0</v>
      </c>
      <c r="Z36" s="167"/>
      <c r="AA36" s="5"/>
      <c r="AB36" s="4"/>
      <c r="AC36" s="4"/>
      <c r="AD36" s="7"/>
      <c r="AE36" s="7"/>
      <c r="AF36" s="13"/>
      <c r="AG36" s="29" t="str">
        <f t="shared" si="6"/>
        <v>zo</v>
      </c>
      <c r="AH36" s="23">
        <f t="shared" si="29"/>
        <v>42582</v>
      </c>
      <c r="AI36" s="15">
        <f t="shared" si="17"/>
        <v>0</v>
      </c>
      <c r="AJ36" s="167"/>
      <c r="AK36" s="106"/>
      <c r="AL36" s="29" t="str">
        <f t="shared" si="7"/>
        <v>wo</v>
      </c>
      <c r="AM36" s="23">
        <f t="shared" si="30"/>
        <v>42613</v>
      </c>
      <c r="AN36" s="15">
        <f t="shared" si="18"/>
        <v>0</v>
      </c>
      <c r="AO36" s="167"/>
      <c r="AP36" s="5"/>
      <c r="AQ36" s="4"/>
      <c r="AR36" s="4"/>
      <c r="AS36" s="7"/>
      <c r="AT36" s="7"/>
      <c r="AU36" s="106"/>
      <c r="AV36" s="29" t="str">
        <f t="shared" si="9"/>
        <v>ma</v>
      </c>
      <c r="AW36" s="23">
        <f t="shared" si="32"/>
        <v>42674</v>
      </c>
      <c r="AX36" s="15">
        <f t="shared" si="20"/>
        <v>1</v>
      </c>
      <c r="AY36" s="167"/>
      <c r="AZ36" s="5"/>
      <c r="BA36" s="4"/>
      <c r="BB36" s="4"/>
      <c r="BC36" s="7"/>
      <c r="BD36" s="7"/>
      <c r="BE36" s="106"/>
      <c r="BF36" s="29" t="str">
        <f t="shared" si="11"/>
        <v>za</v>
      </c>
      <c r="BG36" s="23">
        <f t="shared" si="34"/>
        <v>42735</v>
      </c>
      <c r="BH36" s="15">
        <f t="shared" si="22"/>
        <v>0</v>
      </c>
      <c r="BI36" s="167"/>
      <c r="BJ36" s="104"/>
      <c r="BK36" s="93" t="str">
        <f>IF(AND(BH36=1,BE29=52),1,"")</f>
        <v/>
      </c>
      <c r="BL36" s="93">
        <f t="shared" si="36"/>
        <v>0</v>
      </c>
      <c r="BM36" s="92"/>
      <c r="BN36" s="92" t="s">
        <v>1</v>
      </c>
      <c r="BO36" s="92" t="s">
        <v>3</v>
      </c>
      <c r="BP36" s="92" t="s">
        <v>4</v>
      </c>
      <c r="BQ36" s="92" t="s">
        <v>5</v>
      </c>
      <c r="BR36" s="92" t="s">
        <v>6</v>
      </c>
      <c r="BS36" s="92" t="s">
        <v>29</v>
      </c>
      <c r="BT36" s="92" t="s">
        <v>30</v>
      </c>
      <c r="BU36" s="92" t="s">
        <v>9</v>
      </c>
      <c r="BV36" s="92" t="s">
        <v>10</v>
      </c>
      <c r="BW36" s="92" t="s">
        <v>11</v>
      </c>
      <c r="BX36" s="92" t="s">
        <v>12</v>
      </c>
      <c r="BY36" s="92" t="s">
        <v>2</v>
      </c>
      <c r="BZ36" s="92" t="s">
        <v>31</v>
      </c>
      <c r="CA36" s="92"/>
      <c r="CB36" s="4"/>
      <c r="CC36" s="4"/>
      <c r="CD36" s="4"/>
      <c r="CE36" s="4"/>
      <c r="CF36" s="4"/>
      <c r="CG36" s="4"/>
      <c r="CH36" s="4"/>
      <c r="CI36" s="4"/>
      <c r="CJ36" s="4"/>
    </row>
    <row r="37" spans="1:88" ht="12" customHeight="1" x14ac:dyDescent="0.2">
      <c r="A37" s="4"/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33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4"/>
      <c r="AO37" s="34"/>
      <c r="AP37" s="5"/>
      <c r="AQ37" s="5"/>
      <c r="AR37" s="5"/>
      <c r="AS37" s="5"/>
      <c r="AT37" s="5"/>
      <c r="AU37" s="107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04"/>
      <c r="BK37" s="92"/>
      <c r="BL37" s="92"/>
      <c r="BM37" s="92"/>
      <c r="BN37" s="94">
        <f>SUM(F6:F36)</f>
        <v>0</v>
      </c>
      <c r="BO37" s="94">
        <f>SUM(K6:K34)</f>
        <v>0</v>
      </c>
      <c r="BP37" s="94">
        <f>SUM(P6:P36)</f>
        <v>0</v>
      </c>
      <c r="BQ37" s="94">
        <f>SUM(U6:U35)</f>
        <v>0</v>
      </c>
      <c r="BR37" s="94">
        <f>SUM(Z6:Z36)</f>
        <v>0</v>
      </c>
      <c r="BS37" s="94">
        <f>SUM(AE6:AE35)</f>
        <v>0</v>
      </c>
      <c r="BT37" s="94">
        <f>SUM(AJ6:AJ36)</f>
        <v>0</v>
      </c>
      <c r="BU37" s="94">
        <f>SUM(AO6:AO36)</f>
        <v>0</v>
      </c>
      <c r="BV37" s="94">
        <f>SUM(AT6:AT35)</f>
        <v>0</v>
      </c>
      <c r="BW37" s="94">
        <f>SUM(AY6:AY36)</f>
        <v>0</v>
      </c>
      <c r="BX37" s="94">
        <f>SUM(BD6:BD35)</f>
        <v>0</v>
      </c>
      <c r="BY37" s="94">
        <f>SUM(BI6:BI36)</f>
        <v>0</v>
      </c>
      <c r="BZ37" s="95">
        <f>SUM(BN37:BY37)</f>
        <v>0</v>
      </c>
      <c r="CA37" s="92"/>
      <c r="CB37" s="4"/>
      <c r="CC37" s="4"/>
      <c r="CD37" s="4"/>
      <c r="CE37" s="4"/>
      <c r="CF37" s="4"/>
      <c r="CG37" s="4"/>
      <c r="CH37" s="4"/>
      <c r="CI37" s="4"/>
      <c r="CJ37" s="4"/>
    </row>
    <row r="38" spans="1:88" ht="3.75" customHeight="1" x14ac:dyDescent="0.2">
      <c r="A38" s="4"/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8"/>
      <c r="BJ38" s="104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4"/>
      <c r="CC38" s="4"/>
      <c r="CD38" s="4"/>
      <c r="CE38" s="4"/>
      <c r="CF38" s="4"/>
      <c r="CG38" s="4"/>
      <c r="CH38" s="4"/>
      <c r="CI38" s="4"/>
      <c r="CJ38" s="4"/>
    </row>
    <row r="39" spans="1:88" ht="8.25" customHeight="1" x14ac:dyDescent="0.2">
      <c r="A39" s="4"/>
      <c r="B39" s="82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39"/>
      <c r="P39" s="40"/>
      <c r="Q39" s="40"/>
      <c r="R39" s="40"/>
      <c r="S39" s="40"/>
      <c r="T39" s="40"/>
      <c r="U39" s="40"/>
      <c r="V39" s="40"/>
      <c r="W39" s="62"/>
      <c r="X39" s="62"/>
      <c r="Y39" s="62"/>
      <c r="Z39" s="62"/>
      <c r="AA39" s="62"/>
      <c r="AB39" s="62"/>
      <c r="AC39" s="62"/>
      <c r="AD39" s="62"/>
      <c r="AE39" s="62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43"/>
      <c r="BJ39" s="104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4"/>
      <c r="CC39" s="4"/>
      <c r="CD39" s="4"/>
      <c r="CE39" s="4"/>
      <c r="CF39" s="4"/>
      <c r="CG39" s="4"/>
      <c r="CH39" s="4"/>
      <c r="CI39" s="4"/>
      <c r="CJ39" s="4"/>
    </row>
    <row r="40" spans="1:88" x14ac:dyDescent="0.2">
      <c r="A40" s="4"/>
      <c r="B40" s="82"/>
      <c r="C40" s="83" t="s">
        <v>46</v>
      </c>
      <c r="D40" s="40"/>
      <c r="E40" s="40"/>
      <c r="F40" s="40"/>
      <c r="G40" s="40"/>
      <c r="H40" s="40"/>
      <c r="I40" s="40"/>
      <c r="J40" s="40"/>
      <c r="K40" s="40"/>
      <c r="L40" s="40"/>
      <c r="M40" s="144">
        <v>20</v>
      </c>
      <c r="N40" s="145"/>
      <c r="O40" s="39"/>
      <c r="P40" s="40"/>
      <c r="Q40" s="81"/>
      <c r="R40" s="40"/>
      <c r="S40" s="40"/>
      <c r="T40" s="40"/>
      <c r="U40" s="40"/>
      <c r="V40" s="91" t="s">
        <v>78</v>
      </c>
      <c r="W40" s="62"/>
      <c r="X40" s="62"/>
      <c r="Y40" s="62"/>
      <c r="Z40" s="62"/>
      <c r="AA40" s="62"/>
      <c r="AB40" s="161"/>
      <c r="AC40" s="161"/>
      <c r="AD40" s="41"/>
      <c r="AE40" s="63"/>
      <c r="AF40" s="69"/>
      <c r="AG40" s="164" t="s">
        <v>65</v>
      </c>
      <c r="AH40" s="164"/>
      <c r="AI40" s="164"/>
      <c r="AJ40" s="164"/>
      <c r="AK40" s="164"/>
      <c r="AL40" s="164"/>
      <c r="AM40" s="164"/>
      <c r="AN40" s="164"/>
      <c r="AO40" s="164"/>
      <c r="AP40" s="63"/>
      <c r="AQ40" s="130">
        <f>((M40+M41)*W41)+M43</f>
        <v>189</v>
      </c>
      <c r="AR40" s="130"/>
      <c r="AS40" s="130"/>
      <c r="AT40" s="130"/>
      <c r="AU40" s="72"/>
      <c r="AV40" s="72"/>
      <c r="AW40" s="124" t="s">
        <v>69</v>
      </c>
      <c r="AX40" s="125"/>
      <c r="AY40" s="125"/>
      <c r="AZ40" s="125"/>
      <c r="BA40" s="126"/>
      <c r="BB40" s="73"/>
      <c r="BC40" s="73"/>
      <c r="BD40" s="133" t="s">
        <v>71</v>
      </c>
      <c r="BE40" s="134"/>
      <c r="BF40" s="134"/>
      <c r="BG40" s="135"/>
      <c r="BH40" s="63"/>
      <c r="BI40" s="74"/>
      <c r="BJ40" s="104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4"/>
      <c r="CC40" s="4"/>
      <c r="CD40" s="4"/>
      <c r="CE40" s="4"/>
      <c r="CF40" s="4"/>
      <c r="CG40" s="4"/>
      <c r="CH40" s="4"/>
      <c r="CI40" s="4"/>
      <c r="CJ40" s="4"/>
    </row>
    <row r="41" spans="1:88" ht="15.75" thickBot="1" x14ac:dyDescent="0.3">
      <c r="A41" s="4"/>
      <c r="B41" s="82"/>
      <c r="C41" s="83" t="s">
        <v>47</v>
      </c>
      <c r="D41" s="40"/>
      <c r="E41" s="40"/>
      <c r="F41" s="40"/>
      <c r="G41" s="40"/>
      <c r="H41" s="40"/>
      <c r="I41" s="40"/>
      <c r="J41" s="40"/>
      <c r="K41" s="40"/>
      <c r="L41" s="40"/>
      <c r="M41" s="162">
        <v>3</v>
      </c>
      <c r="N41" s="163"/>
      <c r="O41" s="39"/>
      <c r="P41" s="40"/>
      <c r="Q41" s="86"/>
      <c r="R41" s="40"/>
      <c r="S41" s="40"/>
      <c r="T41" s="40"/>
      <c r="U41" s="40"/>
      <c r="V41" s="91" t="s">
        <v>73</v>
      </c>
      <c r="W41" s="158">
        <v>8</v>
      </c>
      <c r="X41" s="159"/>
      <c r="Y41" s="40"/>
      <c r="Z41" s="116"/>
      <c r="AA41" s="32"/>
      <c r="AB41" s="32"/>
      <c r="AC41" s="32"/>
      <c r="AD41" s="32"/>
      <c r="AE41" s="32"/>
      <c r="AF41" s="32"/>
      <c r="AG41" s="164"/>
      <c r="AH41" s="164"/>
      <c r="AI41" s="164"/>
      <c r="AJ41" s="164"/>
      <c r="AK41" s="164"/>
      <c r="AL41" s="164"/>
      <c r="AM41" s="164"/>
      <c r="AN41" s="164"/>
      <c r="AO41" s="164"/>
      <c r="AP41" s="77" t="s">
        <v>67</v>
      </c>
      <c r="AQ41" s="130"/>
      <c r="AR41" s="130"/>
      <c r="AS41" s="130"/>
      <c r="AT41" s="130"/>
      <c r="AU41" s="64"/>
      <c r="AV41" s="64"/>
      <c r="AW41" s="127" t="s">
        <v>70</v>
      </c>
      <c r="AX41" s="128"/>
      <c r="AY41" s="128"/>
      <c r="AZ41" s="128"/>
      <c r="BA41" s="129"/>
      <c r="BB41" s="78" t="s">
        <v>68</v>
      </c>
      <c r="BC41" s="64"/>
      <c r="BD41" s="136" t="s">
        <v>72</v>
      </c>
      <c r="BE41" s="137"/>
      <c r="BF41" s="137"/>
      <c r="BG41" s="138"/>
      <c r="BH41" s="69"/>
      <c r="BI41" s="43"/>
      <c r="BJ41" s="8"/>
      <c r="BK41" s="105"/>
      <c r="BL41" s="105"/>
      <c r="BM41" s="105"/>
      <c r="BN41" s="105"/>
      <c r="BO41" s="105"/>
      <c r="BP41" s="105"/>
      <c r="BQ41" s="105"/>
      <c r="BR41" s="17"/>
      <c r="BS41" s="17"/>
      <c r="BT41" s="17"/>
      <c r="BU41" s="17"/>
      <c r="BV41" s="17"/>
      <c r="BW41" s="17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</row>
    <row r="42" spans="1:88" ht="7.5" customHeight="1" x14ac:dyDescent="0.2">
      <c r="A42" s="4"/>
      <c r="B42" s="82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39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69"/>
      <c r="AG42" s="155" t="s">
        <v>66</v>
      </c>
      <c r="AH42" s="155"/>
      <c r="AI42" s="155"/>
      <c r="AJ42" s="155"/>
      <c r="AK42" s="155"/>
      <c r="AL42" s="155"/>
      <c r="AM42" s="155"/>
      <c r="AN42" s="155"/>
      <c r="AO42" s="155"/>
      <c r="AP42" s="75"/>
      <c r="AQ42" s="130"/>
      <c r="AR42" s="130"/>
      <c r="AS42" s="130"/>
      <c r="AT42" s="130"/>
      <c r="AU42" s="64"/>
      <c r="AV42" s="64"/>
      <c r="AW42" s="118">
        <f>BZ37</f>
        <v>0</v>
      </c>
      <c r="AX42" s="119"/>
      <c r="AY42" s="119"/>
      <c r="AZ42" s="119"/>
      <c r="BA42" s="120"/>
      <c r="BB42" s="64"/>
      <c r="BC42" s="64"/>
      <c r="BD42" s="139">
        <f>AQ40-AW42</f>
        <v>189</v>
      </c>
      <c r="BE42" s="119"/>
      <c r="BF42" s="119"/>
      <c r="BG42" s="120"/>
      <c r="BH42" s="69"/>
      <c r="BI42" s="43"/>
      <c r="BJ42" s="8"/>
      <c r="BK42" s="8"/>
      <c r="BL42" s="8"/>
      <c r="BM42" s="8"/>
      <c r="BN42" s="8"/>
      <c r="BO42" s="8"/>
      <c r="BP42" s="8"/>
      <c r="BQ42" s="17"/>
      <c r="BR42" s="17"/>
      <c r="BS42" s="17"/>
      <c r="BT42" s="17"/>
      <c r="BU42" s="17"/>
      <c r="BV42" s="17"/>
      <c r="BW42" s="17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</row>
    <row r="43" spans="1:88" ht="13.5" thickBot="1" x14ac:dyDescent="0.25">
      <c r="A43" s="4"/>
      <c r="B43" s="82"/>
      <c r="C43" s="84" t="s">
        <v>64</v>
      </c>
      <c r="D43" s="40"/>
      <c r="E43" s="40"/>
      <c r="F43" s="40"/>
      <c r="G43" s="40"/>
      <c r="H43" s="40"/>
      <c r="I43" s="40"/>
      <c r="J43" s="40"/>
      <c r="K43" s="40"/>
      <c r="L43" s="40"/>
      <c r="M43" s="158">
        <v>5</v>
      </c>
      <c r="N43" s="159"/>
      <c r="O43" s="39"/>
      <c r="P43" s="40"/>
      <c r="Q43" s="156" t="s">
        <v>79</v>
      </c>
      <c r="R43" s="156"/>
      <c r="S43" s="156"/>
      <c r="T43" s="156"/>
      <c r="U43" s="156"/>
      <c r="V43" s="156"/>
      <c r="W43" s="156"/>
      <c r="X43" s="157"/>
      <c r="Y43" s="40"/>
      <c r="Z43" s="40"/>
      <c r="AA43" s="80"/>
      <c r="AB43" s="80"/>
      <c r="AC43" s="80"/>
      <c r="AD43" s="40"/>
      <c r="AE43" s="69"/>
      <c r="AF43" s="69"/>
      <c r="AG43" s="155"/>
      <c r="AH43" s="155"/>
      <c r="AI43" s="155"/>
      <c r="AJ43" s="155"/>
      <c r="AK43" s="155"/>
      <c r="AL43" s="155"/>
      <c r="AM43" s="155"/>
      <c r="AN43" s="155"/>
      <c r="AO43" s="155"/>
      <c r="AP43" s="75"/>
      <c r="AQ43" s="130"/>
      <c r="AR43" s="130"/>
      <c r="AS43" s="130"/>
      <c r="AT43" s="130"/>
      <c r="AU43" s="72"/>
      <c r="AV43" s="72"/>
      <c r="AW43" s="121"/>
      <c r="AX43" s="122"/>
      <c r="AY43" s="122"/>
      <c r="AZ43" s="122"/>
      <c r="BA43" s="123"/>
      <c r="BB43" s="72"/>
      <c r="BC43" s="72"/>
      <c r="BD43" s="140"/>
      <c r="BE43" s="122"/>
      <c r="BF43" s="122"/>
      <c r="BG43" s="123"/>
      <c r="BH43" s="69"/>
      <c r="BI43" s="43"/>
      <c r="BJ43" s="8"/>
      <c r="BK43" s="8"/>
      <c r="BL43" s="8"/>
      <c r="BM43" s="8"/>
      <c r="BN43" s="8"/>
      <c r="BO43" s="8"/>
      <c r="BP43" s="8"/>
      <c r="BQ43" s="17"/>
      <c r="BR43" s="17"/>
      <c r="BS43" s="17"/>
      <c r="BT43" s="17"/>
      <c r="BU43" s="17"/>
      <c r="BV43" s="17"/>
      <c r="BW43" s="17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</row>
    <row r="44" spans="1:88" x14ac:dyDescent="0.2">
      <c r="A44" s="4"/>
      <c r="B44" s="82"/>
      <c r="C44" s="83"/>
      <c r="D44" s="40"/>
      <c r="E44" s="40"/>
      <c r="F44" s="40"/>
      <c r="G44" s="40"/>
      <c r="H44" s="40"/>
      <c r="I44" s="40"/>
      <c r="J44" s="40"/>
      <c r="K44" s="40"/>
      <c r="L44" s="40"/>
      <c r="M44" s="143"/>
      <c r="N44" s="143"/>
      <c r="O44" s="39"/>
      <c r="P44" s="85"/>
      <c r="Q44" s="40"/>
      <c r="R44" s="86"/>
      <c r="S44" s="86"/>
      <c r="T44" s="86"/>
      <c r="U44" s="86"/>
      <c r="V44" s="86"/>
      <c r="W44" s="86"/>
      <c r="X44" s="86"/>
      <c r="Y44" s="40"/>
      <c r="Z44" s="116"/>
      <c r="AA44" s="32"/>
      <c r="AB44" s="32"/>
      <c r="AC44" s="32"/>
      <c r="AD44" s="32"/>
      <c r="AE44" s="32"/>
      <c r="AF44" s="32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63"/>
      <c r="AR44" s="63"/>
      <c r="AS44" s="69"/>
      <c r="AT44" s="69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1"/>
      <c r="BF44" s="71"/>
      <c r="BG44" s="71"/>
      <c r="BH44" s="69"/>
      <c r="BI44" s="43"/>
      <c r="BJ44" s="8"/>
      <c r="BK44" s="8"/>
      <c r="BL44" s="8"/>
      <c r="BM44" s="8"/>
      <c r="BN44" s="8"/>
      <c r="BO44" s="8"/>
      <c r="BP44" s="8"/>
      <c r="BQ44" s="17"/>
      <c r="BR44" s="17"/>
      <c r="BS44" s="17"/>
      <c r="BT44" s="17"/>
      <c r="BU44" s="17"/>
      <c r="BV44" s="17"/>
      <c r="BW44" s="17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</row>
    <row r="45" spans="1:88" ht="4.5" customHeight="1" x14ac:dyDescent="0.2">
      <c r="A45" s="4"/>
      <c r="B45" s="8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39"/>
      <c r="P45" s="40"/>
      <c r="Q45" s="40"/>
      <c r="R45" s="40"/>
      <c r="S45" s="40"/>
      <c r="T45" s="40"/>
      <c r="U45" s="79"/>
      <c r="V45" s="40"/>
      <c r="W45" s="32"/>
      <c r="X45" s="32"/>
      <c r="Y45" s="40"/>
      <c r="Z45" s="69"/>
      <c r="AA45" s="40"/>
      <c r="AB45" s="40"/>
      <c r="AC45" s="40"/>
      <c r="AD45" s="40"/>
      <c r="AE45" s="40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3"/>
      <c r="AR45" s="63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3"/>
      <c r="BG45" s="63"/>
      <c r="BH45" s="69"/>
      <c r="BI45" s="43"/>
      <c r="BJ45" s="8"/>
      <c r="BK45" s="8"/>
      <c r="BL45" s="8"/>
      <c r="BM45" s="8"/>
      <c r="BN45" s="8"/>
      <c r="BO45" s="8"/>
      <c r="BP45" s="8"/>
      <c r="BQ45" s="17"/>
      <c r="BR45" s="17"/>
      <c r="BS45" s="17"/>
      <c r="BT45" s="17"/>
      <c r="BU45" s="17"/>
      <c r="BV45" s="17"/>
      <c r="BW45" s="17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</row>
    <row r="46" spans="1:88" ht="3.75" customHeight="1" x14ac:dyDescent="0.2">
      <c r="A46" s="4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1"/>
      <c r="BJ46" s="8"/>
      <c r="BK46" s="8"/>
      <c r="BL46" s="8"/>
      <c r="BM46" s="8"/>
      <c r="BN46" s="8"/>
      <c r="BO46" s="8"/>
      <c r="BP46" s="8"/>
      <c r="BQ46" s="17"/>
      <c r="BR46" s="17"/>
      <c r="BS46" s="17"/>
      <c r="BT46" s="17"/>
      <c r="BU46" s="17"/>
      <c r="BV46" s="17"/>
      <c r="BW46" s="17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</row>
    <row r="47" spans="1:88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6"/>
      <c r="BK47" s="8"/>
      <c r="BL47" s="8"/>
      <c r="BM47" s="8"/>
      <c r="BN47" s="8"/>
      <c r="BO47" s="8"/>
      <c r="BP47" s="8"/>
      <c r="BQ47" s="17"/>
      <c r="BR47" s="17"/>
      <c r="BS47" s="17"/>
      <c r="BT47" s="17"/>
      <c r="BU47" s="17"/>
      <c r="BV47" s="17"/>
      <c r="BW47" s="17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</row>
    <row r="48" spans="1:88" x14ac:dyDescent="0.2">
      <c r="A48" s="4"/>
      <c r="B48" s="4"/>
      <c r="C48" s="8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24"/>
      <c r="AA48" s="24"/>
      <c r="AB48" s="24"/>
      <c r="AC48" s="24"/>
      <c r="AD48" s="24"/>
      <c r="AE48" s="24"/>
      <c r="AF48" s="24"/>
      <c r="AG48" s="2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6"/>
      <c r="BK48" s="8"/>
      <c r="BL48" s="8"/>
      <c r="BM48" s="8"/>
      <c r="BN48" s="8"/>
      <c r="BO48" s="8"/>
      <c r="BP48" s="8"/>
      <c r="BQ48" s="17"/>
      <c r="BR48" s="17"/>
      <c r="BS48" s="17"/>
      <c r="BT48" s="17"/>
      <c r="BU48" s="17"/>
      <c r="BV48" s="17"/>
      <c r="BW48" s="17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</row>
    <row r="49" spans="1:88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147" t="s">
        <v>84</v>
      </c>
      <c r="AA49" s="148"/>
      <c r="AB49" s="148"/>
      <c r="AC49" s="148"/>
      <c r="AD49" s="148"/>
      <c r="AE49" s="148"/>
      <c r="AF49" s="148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6"/>
      <c r="BK49" s="8"/>
      <c r="BL49" s="8"/>
      <c r="BM49" s="8"/>
      <c r="BN49" s="8"/>
      <c r="BO49" s="8"/>
      <c r="BP49" s="8"/>
      <c r="BQ49" s="17"/>
      <c r="BR49" s="17"/>
      <c r="BS49" s="17"/>
      <c r="BT49" s="17"/>
      <c r="BU49" s="17"/>
      <c r="BV49" s="17"/>
      <c r="BW49" s="17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</row>
    <row r="50" spans="1:88" ht="15" x14ac:dyDescent="0.25">
      <c r="A50" s="4"/>
      <c r="C50" s="35" t="s">
        <v>85</v>
      </c>
      <c r="D50" s="36"/>
      <c r="E50" s="36"/>
      <c r="F50" s="36"/>
      <c r="G50" s="36"/>
      <c r="H50" s="36"/>
      <c r="I50" s="36"/>
      <c r="J50" s="36"/>
      <c r="K50" s="36"/>
      <c r="L50" s="5"/>
      <c r="M50" s="5"/>
      <c r="N50" s="5"/>
      <c r="O50" s="5"/>
      <c r="P50" s="6"/>
      <c r="Q50" s="6"/>
      <c r="R50" s="6"/>
      <c r="S50" s="6"/>
      <c r="T50" s="6"/>
      <c r="U50" s="6"/>
      <c r="V50" s="6"/>
      <c r="W50" s="6"/>
      <c r="X50" s="6"/>
      <c r="Y50" s="6"/>
      <c r="Z50" s="117" t="s">
        <v>21</v>
      </c>
      <c r="AA50" s="117"/>
      <c r="AB50" s="117"/>
      <c r="AC50" s="117"/>
      <c r="AD50" s="117"/>
      <c r="AE50" s="117"/>
      <c r="AF50" s="117"/>
      <c r="AG50" s="6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65"/>
      <c r="AZ50" s="36"/>
      <c r="BA50" s="36"/>
      <c r="BB50" s="37" t="s">
        <v>25</v>
      </c>
      <c r="BC50" s="36"/>
      <c r="BD50" s="141">
        <f ca="1">TODAY()</f>
        <v>44137</v>
      </c>
      <c r="BE50" s="141"/>
      <c r="BF50" s="141"/>
      <c r="BG50" s="141"/>
      <c r="BH50" s="141"/>
      <c r="BI50" s="141"/>
      <c r="BJ50" s="6"/>
      <c r="BK50" s="8"/>
      <c r="BL50" s="8"/>
      <c r="BM50" s="8"/>
      <c r="BN50" s="8"/>
      <c r="BO50" s="8"/>
      <c r="BP50" s="8"/>
      <c r="BQ50" s="17"/>
      <c r="BR50" s="17"/>
      <c r="BS50" s="17"/>
      <c r="BT50" s="17"/>
      <c r="BU50" s="17"/>
      <c r="BV50" s="17"/>
      <c r="BW50" s="17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</row>
    <row r="51" spans="1:88" ht="4.5" customHeight="1" x14ac:dyDescent="0.2">
      <c r="A51" s="4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</row>
    <row r="52" spans="1:88" x14ac:dyDescent="0.2">
      <c r="A52" s="4"/>
      <c r="B52" s="96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8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</row>
    <row r="53" spans="1:88" x14ac:dyDescent="0.2">
      <c r="A53" s="4"/>
      <c r="B53" s="99"/>
      <c r="C53" s="88" t="s">
        <v>81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89" t="s">
        <v>34</v>
      </c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89" t="s">
        <v>40</v>
      </c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100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</row>
    <row r="54" spans="1:88" x14ac:dyDescent="0.2">
      <c r="A54" s="4"/>
      <c r="B54" s="99"/>
      <c r="C54" s="42" t="s">
        <v>60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88" t="s">
        <v>61</v>
      </c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100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</row>
    <row r="55" spans="1:88" x14ac:dyDescent="0.2">
      <c r="A55" s="4"/>
      <c r="B55" s="9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88" t="s">
        <v>56</v>
      </c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88" t="s">
        <v>62</v>
      </c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100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</row>
    <row r="56" spans="1:88" x14ac:dyDescent="0.2">
      <c r="A56" s="4"/>
      <c r="B56" s="99"/>
      <c r="C56" s="89" t="s">
        <v>32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88" t="s">
        <v>57</v>
      </c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88" t="s">
        <v>41</v>
      </c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100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</row>
    <row r="57" spans="1:88" x14ac:dyDescent="0.2">
      <c r="A57" s="4"/>
      <c r="B57" s="99"/>
      <c r="C57" s="39" t="s">
        <v>33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100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</row>
    <row r="58" spans="1:88" x14ac:dyDescent="0.2">
      <c r="A58" s="4"/>
      <c r="B58" s="99"/>
      <c r="C58" s="68" t="s">
        <v>76</v>
      </c>
      <c r="D58" s="66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66" t="s">
        <v>35</v>
      </c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66" t="s">
        <v>35</v>
      </c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100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</row>
    <row r="59" spans="1:88" x14ac:dyDescent="0.2">
      <c r="A59" s="4"/>
      <c r="B59" s="99"/>
      <c r="C59" s="88" t="s">
        <v>77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88" t="s">
        <v>36</v>
      </c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88" t="s">
        <v>44</v>
      </c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100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</row>
    <row r="60" spans="1:88" x14ac:dyDescent="0.2">
      <c r="A60" s="4"/>
      <c r="B60" s="99"/>
      <c r="C60" s="88" t="s">
        <v>75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88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88" t="s">
        <v>45</v>
      </c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100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</row>
    <row r="61" spans="1:88" x14ac:dyDescent="0.2">
      <c r="A61" s="4"/>
      <c r="B61" s="99"/>
      <c r="C61" s="88" t="s">
        <v>80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88" t="s">
        <v>37</v>
      </c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88" t="s">
        <v>42</v>
      </c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100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</row>
    <row r="62" spans="1:88" x14ac:dyDescent="0.2">
      <c r="A62" s="4"/>
      <c r="B62" s="99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39"/>
      <c r="S62" s="39"/>
      <c r="T62" s="39"/>
      <c r="U62" s="39"/>
      <c r="V62" s="88" t="s">
        <v>38</v>
      </c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88" t="s">
        <v>43</v>
      </c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100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</row>
    <row r="63" spans="1:88" x14ac:dyDescent="0.2">
      <c r="A63" s="4"/>
      <c r="B63" s="99"/>
      <c r="C63" s="88" t="s">
        <v>82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88" t="s">
        <v>39</v>
      </c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100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</row>
    <row r="64" spans="1:88" x14ac:dyDescent="0.2">
      <c r="A64" s="4"/>
      <c r="B64" s="99"/>
      <c r="C64" s="88" t="s">
        <v>51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42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90" t="s">
        <v>63</v>
      </c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100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</row>
    <row r="65" spans="1:88" x14ac:dyDescent="0.2">
      <c r="A65" s="4"/>
      <c r="B65" s="99"/>
      <c r="C65" s="88" t="s">
        <v>49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89" t="s">
        <v>53</v>
      </c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168" t="s">
        <v>87</v>
      </c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70"/>
      <c r="BH65" s="39"/>
      <c r="BI65" s="100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</row>
    <row r="66" spans="1:88" x14ac:dyDescent="0.2">
      <c r="A66" s="4"/>
      <c r="B66" s="99"/>
      <c r="C66" s="39" t="s">
        <v>48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 t="s">
        <v>54</v>
      </c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168" t="s">
        <v>88</v>
      </c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70"/>
      <c r="BH66" s="39"/>
      <c r="BI66" s="100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</row>
    <row r="67" spans="1:88" x14ac:dyDescent="0.2">
      <c r="A67" s="4"/>
      <c r="B67" s="99"/>
      <c r="C67" s="88" t="s">
        <v>50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 t="s">
        <v>55</v>
      </c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171" t="s">
        <v>89</v>
      </c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7"/>
      <c r="BD67" s="177"/>
      <c r="BE67" s="177"/>
      <c r="BF67" s="177"/>
      <c r="BG67" s="173"/>
      <c r="BH67" s="39"/>
      <c r="BI67" s="100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</row>
    <row r="68" spans="1:88" x14ac:dyDescent="0.2">
      <c r="A68" s="4"/>
      <c r="B68" s="99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39"/>
      <c r="U68" s="39"/>
      <c r="V68" s="88" t="s">
        <v>58</v>
      </c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171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3"/>
      <c r="BH68" s="39"/>
      <c r="BI68" s="100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</row>
    <row r="69" spans="1:88" ht="13.5" thickBot="1" x14ac:dyDescent="0.25">
      <c r="A69" s="4"/>
      <c r="B69" s="99"/>
      <c r="C69" s="88" t="s">
        <v>83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88" t="s">
        <v>59</v>
      </c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174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6"/>
      <c r="BH69" s="39"/>
      <c r="BI69" s="100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</row>
    <row r="70" spans="1:88" x14ac:dyDescent="0.2">
      <c r="A70" s="4"/>
      <c r="B70" s="99"/>
      <c r="C70" s="88" t="s">
        <v>74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100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</row>
    <row r="71" spans="1:88" x14ac:dyDescent="0.2">
      <c r="A71" s="4"/>
      <c r="B71" s="101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3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</row>
    <row r="72" spans="1:88" x14ac:dyDescent="0.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</row>
    <row r="73" spans="1:88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</row>
    <row r="74" spans="1:88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</row>
    <row r="75" spans="1:88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</row>
    <row r="76" spans="1:88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</row>
    <row r="77" spans="1:88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</row>
    <row r="78" spans="1:88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</row>
    <row r="79" spans="1:88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</row>
    <row r="80" spans="1:88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</row>
    <row r="81" spans="1:88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</row>
    <row r="82" spans="1:88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</row>
    <row r="83" spans="1:88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</row>
    <row r="84" spans="1:88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</row>
    <row r="85" spans="1:88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</row>
    <row r="86" spans="1:88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</row>
    <row r="87" spans="1:88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</row>
    <row r="88" spans="1:88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</row>
    <row r="89" spans="1:88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</row>
    <row r="90" spans="1:88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</row>
    <row r="91" spans="1:88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</row>
    <row r="92" spans="1:88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</row>
    <row r="93" spans="1:88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</row>
    <row r="94" spans="1:88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</row>
    <row r="95" spans="1:88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</row>
    <row r="96" spans="1:88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</row>
    <row r="97" spans="1:88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</row>
    <row r="98" spans="1:88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</row>
    <row r="99" spans="1:88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</row>
    <row r="100" spans="1:88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</row>
    <row r="101" spans="1:88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</row>
    <row r="102" spans="1:88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</row>
    <row r="103" spans="1:88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</row>
    <row r="104" spans="1:88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</row>
    <row r="105" spans="1:88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</row>
    <row r="106" spans="1:88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</row>
    <row r="107" spans="1:88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</row>
    <row r="108" spans="1:88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</row>
    <row r="109" spans="1:88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</row>
    <row r="110" spans="1:88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</row>
    <row r="111" spans="1:88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</row>
    <row r="112" spans="1:88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</row>
    <row r="113" spans="1:88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</row>
    <row r="114" spans="1:88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</row>
    <row r="115" spans="1:88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</row>
    <row r="116" spans="1:88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</row>
    <row r="117" spans="1:88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</row>
    <row r="118" spans="1:88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</row>
    <row r="119" spans="1:88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</row>
    <row r="120" spans="1:88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</row>
    <row r="121" spans="1:88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</row>
    <row r="122" spans="1:88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</row>
    <row r="123" spans="1:88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</row>
    <row r="124" spans="1:88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</row>
    <row r="125" spans="1:88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</row>
    <row r="126" spans="1:88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</row>
    <row r="127" spans="1:88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</row>
    <row r="128" spans="1:88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</row>
    <row r="129" spans="1:88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</row>
    <row r="130" spans="1:88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</row>
    <row r="131" spans="1:88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</row>
    <row r="132" spans="1:88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</row>
    <row r="133" spans="1:88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</row>
    <row r="134" spans="1:88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</row>
    <row r="135" spans="1:88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</row>
    <row r="136" spans="1:88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</row>
    <row r="137" spans="1:88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</row>
    <row r="138" spans="1:88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</row>
    <row r="139" spans="1:88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</row>
    <row r="140" spans="1:88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</row>
    <row r="141" spans="1:88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</row>
    <row r="142" spans="1:88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</row>
    <row r="143" spans="1:88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</row>
    <row r="144" spans="1:88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</row>
    <row r="145" spans="1:88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</row>
    <row r="146" spans="1:88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</row>
    <row r="147" spans="1:88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</row>
    <row r="148" spans="1:88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</row>
    <row r="149" spans="1:88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</row>
    <row r="150" spans="1:88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</row>
    <row r="151" spans="1:88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</row>
    <row r="152" spans="1:88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</row>
    <row r="153" spans="1:88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</row>
    <row r="154" spans="1:88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</row>
    <row r="155" spans="1:88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</row>
    <row r="156" spans="1:88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</row>
    <row r="157" spans="1:88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</row>
    <row r="158" spans="1:88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</row>
    <row r="159" spans="1:88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</row>
    <row r="160" spans="1:88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</row>
    <row r="161" spans="1:88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</row>
    <row r="162" spans="1:88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</row>
    <row r="163" spans="1:88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</row>
    <row r="164" spans="1:88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</row>
  </sheetData>
  <sheetProtection algorithmName="SHA-512" hashValue="g8xj1US3Ed4OLQW9/zXSkdLNm0A4Kiv8LCRf1FsTIO2ZLtpenmkn8VtIWjo6G9DsWJz7GtUrtTFXsZuIIYr4Vg==" saltValue="66nCJA8vzYaJlDPc5e4ufg==" spinCount="100000" sheet="1" objects="1" scenarios="1"/>
  <mergeCells count="42">
    <mergeCell ref="AG42:AO43"/>
    <mergeCell ref="Q43:X43"/>
    <mergeCell ref="G2:I2"/>
    <mergeCell ref="G3:I3"/>
    <mergeCell ref="M43:N43"/>
    <mergeCell ref="AF1:AR3"/>
    <mergeCell ref="AB40:AC40"/>
    <mergeCell ref="M41:N41"/>
    <mergeCell ref="W41:X41"/>
    <mergeCell ref="AG40:AO41"/>
    <mergeCell ref="M44:N44"/>
    <mergeCell ref="M40:N40"/>
    <mergeCell ref="R1:AE3"/>
    <mergeCell ref="Z49:AF49"/>
    <mergeCell ref="B3:E3"/>
    <mergeCell ref="B2:F2"/>
    <mergeCell ref="C4:D4"/>
    <mergeCell ref="H4:I4"/>
    <mergeCell ref="M4:N4"/>
    <mergeCell ref="R4:S4"/>
    <mergeCell ref="J2:Q2"/>
    <mergeCell ref="AQ4:AR4"/>
    <mergeCell ref="AV4:AW4"/>
    <mergeCell ref="W4:X4"/>
    <mergeCell ref="AL4:AM4"/>
    <mergeCell ref="AG4:AH4"/>
    <mergeCell ref="AB4:AC4"/>
    <mergeCell ref="AZ2:BI2"/>
    <mergeCell ref="BD40:BG40"/>
    <mergeCell ref="BD41:BG41"/>
    <mergeCell ref="BD42:BG43"/>
    <mergeCell ref="BD50:BI50"/>
    <mergeCell ref="BF4:BG4"/>
    <mergeCell ref="BA4:BB4"/>
    <mergeCell ref="AR69:BG69"/>
    <mergeCell ref="AW42:BA43"/>
    <mergeCell ref="AW40:BA40"/>
    <mergeCell ref="AW41:BA41"/>
    <mergeCell ref="AQ40:AT43"/>
    <mergeCell ref="Z50:AF50"/>
    <mergeCell ref="AR67:BG67"/>
    <mergeCell ref="AR68:BG68"/>
  </mergeCells>
  <phoneticPr fontId="2" type="noConversion"/>
  <conditionalFormatting sqref="I7:I34 D6:D36 N6:N36 BB6:BB36 S6:S36 X6:X36 AC6:AC36 AH6:AH36 AM6:AM36 AR6:AR36 AW6:AW36 BG6:BG36">
    <cfRule type="expression" dxfId="8" priority="11" stopIfTrue="1">
      <formula>C6="za"</formula>
    </cfRule>
    <cfRule type="expression" dxfId="7" priority="12" stopIfTrue="1">
      <formula>C6="zo"</formula>
    </cfRule>
  </conditionalFormatting>
  <conditionalFormatting sqref="I6">
    <cfRule type="expression" dxfId="6" priority="13" stopIfTrue="1">
      <formula>H6="za"</formula>
    </cfRule>
    <cfRule type="expression" priority="14" stopIfTrue="1">
      <formula>H6="zo"</formula>
    </cfRule>
  </conditionalFormatting>
  <conditionalFormatting sqref="C6:C36 H6:H34 M6:M36 W6:W36 AG6:AG36 AL6:AL36 AV6:AV36 BF6:BF36 BA6:BA36 R6:R36 AQ6:AQ36 AB6:AB36">
    <cfRule type="expression" dxfId="5" priority="15" stopIfTrue="1">
      <formula>C6="za"</formula>
    </cfRule>
    <cfRule type="expression" dxfId="4" priority="16" stopIfTrue="1">
      <formula>C6="zo"</formula>
    </cfRule>
  </conditionalFormatting>
  <conditionalFormatting sqref="F6:F36">
    <cfRule type="expression" dxfId="3" priority="10">
      <formula>F6&lt;&gt;0</formula>
    </cfRule>
  </conditionalFormatting>
  <conditionalFormatting sqref="F6:F36">
    <cfRule type="expression" dxfId="2" priority="5">
      <formula>F6="v"</formula>
    </cfRule>
  </conditionalFormatting>
  <conditionalFormatting sqref="K6:K34 P6:P36 U6:U35 Z6:Z36 AE6:AE35 AJ6:AJ36 AO6:AO36 AT6:AT35 AY6:AY36 BD6:BD35 BI6:BI36">
    <cfRule type="expression" dxfId="1" priority="2">
      <formula>K6&lt;&gt;0</formula>
    </cfRule>
  </conditionalFormatting>
  <conditionalFormatting sqref="K6:K34 P6:P36 U6:U35 Z6:Z36 AE6:AE35 AJ6:AJ36 AO6:AO36 AT6:AT35 AY6:AY36 BD6:BD35 BI6:BI36">
    <cfRule type="expression" dxfId="0" priority="1">
      <formula>K6="v"</formula>
    </cfRule>
  </conditionalFormatting>
  <hyperlinks>
    <hyperlink ref="Z50" r:id="rId1" xr:uid="{8692DC31-4EAC-4052-891F-DC83A858B77B}"/>
    <hyperlink ref="Z50:AF50" r:id="rId2" display="www.computerprive.nl" xr:uid="{3CB8208C-7892-49EA-8E3A-7F1E2A342154}"/>
    <hyperlink ref="Q43:X43" r:id="rId3" display="Website - Feestdagen" xr:uid="{ABCEE0A1-5D20-4C7F-9E23-D9FF574059B3}"/>
    <hyperlink ref="AF1:AR3" r:id="rId4" display="© Computerprive" xr:uid="{B6F2D97D-4E41-461E-AFD1-9D6AC2ECDD5A}"/>
  </hyperlinks>
  <pageMargins left="0.35433070866141736" right="0.35433070866141736" top="0.39370078740157483" bottom="0.39370078740157483" header="0.51181102362204722" footer="0.51181102362204722"/>
  <pageSetup paperSize="9" scale="65" orientation="landscape" horizontalDpi="120" verticalDpi="144" r:id="rId5"/>
  <headerFooter alignWithMargins="0"/>
  <ignoredErrors>
    <ignoredError sqref="I7" formula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B11"/>
  <sheetViews>
    <sheetView workbookViewId="0">
      <selection activeCell="C19" sqref="C19"/>
    </sheetView>
  </sheetViews>
  <sheetFormatPr defaultRowHeight="12.75" x14ac:dyDescent="0.2"/>
  <sheetData>
    <row r="1" spans="1:2" x14ac:dyDescent="0.2">
      <c r="A1">
        <v>1</v>
      </c>
      <c r="B1" t="s">
        <v>19</v>
      </c>
    </row>
    <row r="2" spans="1:2" x14ac:dyDescent="0.2">
      <c r="A2">
        <v>2</v>
      </c>
      <c r="B2" t="s">
        <v>13</v>
      </c>
    </row>
    <row r="3" spans="1:2" x14ac:dyDescent="0.2">
      <c r="A3">
        <v>3</v>
      </c>
      <c r="B3" t="s">
        <v>14</v>
      </c>
    </row>
    <row r="4" spans="1:2" x14ac:dyDescent="0.2">
      <c r="A4">
        <v>4</v>
      </c>
      <c r="B4" t="s">
        <v>15</v>
      </c>
    </row>
    <row r="5" spans="1:2" x14ac:dyDescent="0.2">
      <c r="A5">
        <v>5</v>
      </c>
      <c r="B5" t="s">
        <v>16</v>
      </c>
    </row>
    <row r="6" spans="1:2" x14ac:dyDescent="0.2">
      <c r="A6">
        <v>6</v>
      </c>
      <c r="B6" t="s">
        <v>17</v>
      </c>
    </row>
    <row r="7" spans="1:2" x14ac:dyDescent="0.2">
      <c r="A7">
        <v>7</v>
      </c>
      <c r="B7" t="s">
        <v>18</v>
      </c>
    </row>
    <row r="10" spans="1:2" x14ac:dyDescent="0.2">
      <c r="A10" t="s">
        <v>22</v>
      </c>
    </row>
    <row r="11" spans="1:2" x14ac:dyDescent="0.2">
      <c r="A11" t="s">
        <v>23</v>
      </c>
    </row>
  </sheetData>
  <sheetProtection algorithmName="SHA-512" hashValue="TetiXF1A77XVZGUOgncqkNlaVy3E3LLHrTHINbw/crb1hc0aiOYx7XPH6J10aERJZCs48rQEudVBpSY9yLzvHg==" saltValue="/vFyrjLM3LudgxJgxix0KA==" spinCount="100000" sheet="1" objects="1" scenario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5</vt:i4>
      </vt:variant>
    </vt:vector>
  </HeadingPairs>
  <TitlesOfParts>
    <vt:vector size="7" baseType="lpstr">
      <vt:lpstr>vakantiekaart</vt:lpstr>
      <vt:lpstr>dagen</vt:lpstr>
      <vt:lpstr>vakantiekaart!Afdrukbereik</vt:lpstr>
      <vt:lpstr>dagen</vt:lpstr>
      <vt:lpstr>jaar</vt:lpstr>
      <vt:lpstr>naampers</vt:lpstr>
      <vt:lpstr>volgendjaar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BdV</dc:creator>
  <cp:lastModifiedBy>Bob De vries</cp:lastModifiedBy>
  <cp:lastPrinted>2020-11-01T19:48:14Z</cp:lastPrinted>
  <dcterms:created xsi:type="dcterms:W3CDTF">2011-07-12T15:34:44Z</dcterms:created>
  <dcterms:modified xsi:type="dcterms:W3CDTF">2020-11-02T21:21:55Z</dcterms:modified>
</cp:coreProperties>
</file>